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55" documentId="120_S{2AC9BD13-BADA-5192-A53E-5A8FF88502F6}" xr6:coauthVersionLast="47" xr6:coauthVersionMax="47" xr10:uidLastSave="{DABD4DFF-44C7-4873-ACAA-D0415F347ABA}"/>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4" l="1"/>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<sst xmlns="http://schemas.openxmlformats.org/spreadsheetml/2006/main" count="180290" uniqueCount="39128">
  <si>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</si>
  <si>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</si>
  <si>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</si>
  <si>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</si>
  <si>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</si>
  <si>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</si>
  <si>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</si>
  <si>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</si>
  <si>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</si>
  <si>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</si>
  <si>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</si>
  <si>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</si>
  <si>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</si>
  <si>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</si>
  <si>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</si>
  <si>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</si>
  <si>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</si>
  <si>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</si>
  <si>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</si>
  <si>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</si>
  <si>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</si>
  <si>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</si>
  <si>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</si>
  <si>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</si>
  <si>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</si>
  <si>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</si>
  <si>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</si>
  <si>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</si>
  <si>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</si>
  <si>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</si>
  <si>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</si>
  <si>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</si>
  <si>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</si>
  <si>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</si>
  <si>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</si>
  <si>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</si>
  <si>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</si>
  <si>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</si>
  <si>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</si>
  <si>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</si>
  <si>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</si>
  <si>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</si>
  <si>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</si>
  <si>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</si>
  <si>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</si>
  <si>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</si>
  <si>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</si>
  <si>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</si>
  <si>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</si>
  <si>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</si>
  <si>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</si>
  <si>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</si>
  <si>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</si>
  <si>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</si>
  <si>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</si>
  <si>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</si>
  <si>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</si>
  <si>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</si>
  <si>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</si>
  <si>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</si>
  <si>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</si>
  <si>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</si>
  <si>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</si>
  <si>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</si>
  <si>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</si>
  <si>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</si>
  <si>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</si>
  <si>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</si>
  <si>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</si>
  <si>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</si>
  <si>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</si>
  <si>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</si>
  <si>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</si>
  <si>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</si>
  <si>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</si>
  <si>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</si>
  <si>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</si>
  <si>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</si>
  <si>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</si>
  <si>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</si>
  <si>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</si>
  <si>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</si>
  <si>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</si>
  <si>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</si>
  <si>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</si>
  <si>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</si>
  <si>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</si>
  <si>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</si>
  <si>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</si>
  <si>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</si>
  <si>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</si>
  <si>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</si>
  <si>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</si>
  <si>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</si>
  <si>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</si>
  <si>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</si>
  <si>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</si>
  <si>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</si>
  <si>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</si>
  <si>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</si>
  <si>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</si>
  <si>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</si>
  <si>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</si>
  <si>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</si>
  <si>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</si>
  <si>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</si>
  <si>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</si>
  <si>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</si>
  <si>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</si>
  <si>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</si>
  <si>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</si>
  <si>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</si>
  <si>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</si>
  <si>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</si>
  <si>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</si>
  <si>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</si>
  <si>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</si>
  <si>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</si>
  <si>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</si>
  <si>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</si>
  <si>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</si>
  <si>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</si>
  <si>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</si>
  <si>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</si>
  <si>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</si>
  <si>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</si>
  <si>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</si>
  <si>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</si>
  <si>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</si>
  <si>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</si>
  <si>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</si>
  <si>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</si>
  <si>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</si>
  <si>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</si>
  <si>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</si>
  <si>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</si>
  <si>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</si>
  <si>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</si>
  <si>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</si>
  <si>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</si>
  <si>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</si>
  <si>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</si>
  <si>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</si>
  <si>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</si>
  <si>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</si>
  <si>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</si>
  <si>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</si>
  <si>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</si>
  <si>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</si>
  <si>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</si>
  <si>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</si>
  <si>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</si>
  <si>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</si>
  <si>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</si>
  <si>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</si>
  <si>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</si>
  <si>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</si>
  <si>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</si>
  <si>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</si>
  <si>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</si>
  <si>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</si>
  <si>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</si>
  <si>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</si>
  <si>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</si>
  <si>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</si>
  <si>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</si>
  <si>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</si>
  <si>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</si>
  <si>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</si>
  <si>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</si>
  <si>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</si>
  <si>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</si>
  <si>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</si>
  <si>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</si>
  <si>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</si>
  <si>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</si>
  <si>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</si>
  <si>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</si>
  <si>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</si>
  <si>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</si>
  <si>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</si>
  <si>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</si>
  <si>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</si>
  <si>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</si>
  <si>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</si>
  <si>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</si>
  <si>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</si>
  <si>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</si>
  <si>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</si>
  <si>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</si>
  <si>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</si>
  <si>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</si>
  <si>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</si>
  <si>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</si>
  <si>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</si>
  <si>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</si>
  <si>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</si>
  <si>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</si>
  <si>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</si>
  <si>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</si>
  <si>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</si>
  <si>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</si>
  <si>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</si>
  <si>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</si>
  <si>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</si>
  <si>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</si>
  <si>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</si>
  <si>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</si>
  <si>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</si>
  <si>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</si>
  <si>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</si>
  <si>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</si>
  <si>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</si>
  <si>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</si>
  <si>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</si>
  <si>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</si>
  <si>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</si>
  <si>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</si>
  <si>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</si>
  <si>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</si>
  <si>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</si>
  <si>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</si>
  <si>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</si>
  <si>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</si>
  <si>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</si>
  <si>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</si>
  <si>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</si>
  <si>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</si>
  <si>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</si>
  <si>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</si>
  <si>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</si>
  <si>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</si>
  <si>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</si>
  <si>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</si>
  <si>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</si>
  <si>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</si>
  <si>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</si>
  <si>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</si>
  <si>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</si>
  <si>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</si>
  <si>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</si>
  <si>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</si>
  <si>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</si>
  <si>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</si>
  <si>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</si>
  <si>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</si>
  <si>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</si>
  <si>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</si>
  <si>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</si>
  <si>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</si>
  <si>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</si>
  <si>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</si>
  <si>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</si>
  <si>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</si>
  <si>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</si>
  <si>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</si>
  <si>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</si>
  <si>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</si>
  <si>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</si>
  <si>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</si>
  <si>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</si>
  <si>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</si>
  <si>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</si>
  <si>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</si>
  <si>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</si>
  <si>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</si>
  <si>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</si>
  <si>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</si>
  <si>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</si>
  <si>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</si>
  <si>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</si>
  <si>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</si>
  <si>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</si>
  <si>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</si>
  <si>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</si>
  <si>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</si>
  <si>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</si>
  <si>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</si>
  <si>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</si>
  <si>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</si>
  <si>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</si>
  <si>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</si>
  <si>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</si>
  <si>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</si>
  <si>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</si>
  <si>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</si>
  <si>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</si>
  <si>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</si>
  <si>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</si>
  <si>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</si>
  <si>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</si>
  <si>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</si>
  <si>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</si>
  <si>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</si>
  <si>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</si>
  <si>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</si>
  <si>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</si>
  <si>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</si>
  <si>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</si>
  <si>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</si>
  <si>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</si>
  <si>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</si>
  <si>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</si>
  <si>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</si>
  <si>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</si>
  <si>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</si>
  <si>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</si>
  <si>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</si>
  <si>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</si>
  <si>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</si>
  <si>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</si>
  <si>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</si>
  <si>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</si>
  <si>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</si>
  <si>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</si>
  <si>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</si>
  <si>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</si>
  <si>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</si>
  <si>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</si>
  <si>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</si>
  <si>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</si>
  <si>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</si>
  <si>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</si>
  <si>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</si>
  <si>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</si>
  <si>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</si>
  <si>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</si>
  <si>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</si>
  <si>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</si>
  <si>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</si>
  <si>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</si>
  <si>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</si>
  <si>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</si>
  <si>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</si>
  <si>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</si>
  <si>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</si>
  <si>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</si>
  <si>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</si>
  <si>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</si>
  <si>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</si>
  <si>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</si>
  <si>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</si>
  <si>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</si>
  <si>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</si>
  <si>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</si>
  <si>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</si>
  <si>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</si>
  <si>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</si>
  <si>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</si>
  <si>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</si>
  <si>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</si>
  <si>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</si>
  <si>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</si>
  <si>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</si>
  <si>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</si>
  <si>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</si>
  <si>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</si>
  <si>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</si>
  <si>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</si>
  <si>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</si>
  <si>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</si>
  <si>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</si>
  <si>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</si>
  <si>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</si>
  <si>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</si>
  <si>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</si>
  <si>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</si>
  <si>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</si>
  <si>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</si>
  <si>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</si>
  <si>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</si>
  <si>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</si>
  <si>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</si>
  <si>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</si>
  <si>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</si>
  <si>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</si>
  <si>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</si>
  <si>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</si>
  <si>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</si>
  <si>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</si>
  <si>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</si>
  <si>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</si>
  <si>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</si>
  <si>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</si>
  <si>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</si>
  <si>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</si>
  <si>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</si>
  <si>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</si>
  <si>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</si>
  <si>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</si>
  <si>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</si>
  <si>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</si>
  <si>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</si>
  <si>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</si>
  <si>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</si>
  <si>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</si>
  <si>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</si>
  <si>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</si>
  <si>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</si>
  <si>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</si>
  <si>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</si>
  <si>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</si>
  <si>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</si>
  <si>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</si>
  <si>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</si>
  <si>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</si>
  <si>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</si>
  <si>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</si>
  <si>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</si>
  <si>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</si>
  <si>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</si>
  <si>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</si>
  <si>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</si>
  <si>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</si>
  <si>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</si>
  <si>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</si>
  <si>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</si>
  <si>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</si>
  <si>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</si>
  <si>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</si>
  <si>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</si>
  <si>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</si>
  <si>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</si>
  <si>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</si>
  <si>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</si>
  <si>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</si>
  <si>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</si>
  <si>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</si>
  <si>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</si>
  <si>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</si>
  <si>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</si>
  <si>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</si>
  <si>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</si>
  <si>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</si>
  <si>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</si>
  <si>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</si>
  <si>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</si>
  <si>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</si>
  <si>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</si>
  <si>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</si>
  <si>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</si>
  <si>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</si>
  <si>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</si>
  <si>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</si>
  <si>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</si>
  <si>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</si>
  <si>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</si>
  <si>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</si>
  <si>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</si>
  <si>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</si>
  <si>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</si>
  <si>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</si>
  <si>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</si>
  <si>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</si>
  <si>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</si>
  <si>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</si>
  <si>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</si>
  <si>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</si>
  <si>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</si>
  <si>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</si>
  <si>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</si>
  <si>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</si>
  <si>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</si>
  <si>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</si>
  <si>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</si>
  <si>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</si>
  <si>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</si>
  <si>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</si>
  <si>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</si>
  <si>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</si>
  <si>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</si>
  <si>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</si>
  <si>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</si>
  <si>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</si>
  <si>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</si>
  <si>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</si>
  <si>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</si>
  <si>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</si>
  <si>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</si>
  <si>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</si>
  <si>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</si>
  <si>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</si>
  <si>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</si>
  <si>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</si>
  <si>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</si>
  <si>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</si>
  <si>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</si>
  <si>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</si>
  <si>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</si>
  <si>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</si>
  <si>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</si>
  <si>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</si>
  <si>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</si>
  <si>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</si>
  <si>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</si>
  <si>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</si>
  <si>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</si>
  <si>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</si>
  <si>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</si>
  <si>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</si>
  <si>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</si>
  <si>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</si>
  <si>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</si>
  <si>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</si>
  <si>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</si>
  <si>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</si>
  <si>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</si>
  <si>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</si>
  <si>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</si>
  <si>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</si>
  <si>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</si>
  <si>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</si>
  <si>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</si>
  <si>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</si>
  <si>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</si>
  <si>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</si>
  <si>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</si>
  <si>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</si>
  <si>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</si>
  <si>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</si>
  <si>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</si>
  <si>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</si>
  <si>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</si>
  <si>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</si>
  <si>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</si>
  <si>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</si>
  <si>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</si>
  <si>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</si>
  <si>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</si>
  <si>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</si>
  <si>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</si>
  <si>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</si>
  <si>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</si>
  <si>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</si>
  <si>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</si>
  <si>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</si>
  <si>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</si>
  <si>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</si>
  <si>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</si>
  <si>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</si>
  <si>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</si>
  <si>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</si>
  <si>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</si>
  <si>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</si>
  <si>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</si>
  <si>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</si>
  <si>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</si>
  <si>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</si>
  <si>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</si>
  <si>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</si>
  <si>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</si>
  <si>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</si>
  <si>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</si>
  <si>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</si>
  <si>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</si>
  <si>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</si>
  <si>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</si>
  <si>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</si>
  <si>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</si>
  <si>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</si>
  <si>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</si>
  <si>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</si>
  <si>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</si>
  <si>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</si>
  <si>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</si>
  <si>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</si>
  <si>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</si>
  <si>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</si>
  <si>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</si>
  <si>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</si>
  <si>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</si>
  <si>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</si>
  <si>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</si>
  <si>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</si>
  <si>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</si>
  <si>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</si>
  <si>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</si>
  <si>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</si>
  <si>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</si>
  <si>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</si>
  <si>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</si>
  <si>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</si>
  <si>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</si>
  <si>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</si>
  <si>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</si>
  <si>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</si>
  <si>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</si>
  <si>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</si>
  <si>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</si>
  <si>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</si>
  <si>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</si>
  <si>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</si>
  <si>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</si>
  <si>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</si>
  <si>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</si>
  <si>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</si>
  <si>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</si>
  <si>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</si>
  <si>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</si>
  <si>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</si>
  <si>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</si>
  <si>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</si>
  <si>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</si>
  <si>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</si>
  <si>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</si>
  <si>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</si>
  <si>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</si>
  <si>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</si>
  <si>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</si>
  <si>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</si>
  <si>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</si>
  <si>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</si>
  <si>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</si>
  <si>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</si>
  <si>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</si>
  <si>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</si>
  <si>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</si>
  <si>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</si>
  <si>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</si>
  <si>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</si>
  <si>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</si>
  <si>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</si>
  <si>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</si>
  <si>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</si>
  <si>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</si>
  <si>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</si>
  <si>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</si>
  <si>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</si>
  <si>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</si>
  <si>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</si>
  <si>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</si>
  <si>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</si>
  <si>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</si>
  <si>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</si>
  <si>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</si>
  <si>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</si>
  <si>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</si>
  <si>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</si>
  <si>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</si>
  <si>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</si>
  <si>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</si>
  <si>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</si>
  <si>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</si>
  <si>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</si>
  <si>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</si>
  <si>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</si>
  <si>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</si>
  <si>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</si>
  <si>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</si>
  <si>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</si>
  <si>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</si>
  <si>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</si>
  <si>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</si>
  <si>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</si>
  <si>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</si>
  <si>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</si>
  <si>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</si>
  <si>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</si>
  <si>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</si>
  <si>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</si>
  <si>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</si>
  <si>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</si>
  <si>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</si>
  <si>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</si>
  <si>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</si>
  <si>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</si>
  <si>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</si>
  <si>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</si>
  <si>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</si>
  <si>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</si>
  <si>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</si>
  <si>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</si>
  <si>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</si>
  <si>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</si>
  <si>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</si>
  <si>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</si>
  <si>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</si>
  <si>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</si>
  <si>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</si>
  <si>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</si>
  <si>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</si>
  <si>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</si>
  <si>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</si>
  <si>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</si>
  <si>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</si>
  <si>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</si>
  <si>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</si>
  <si>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</si>
  <si>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</si>
  <si>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</si>
  <si>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</si>
  <si>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</si>
  <si>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</si>
  <si>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</si>
  <si>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</si>
  <si>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</si>
  <si>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</si>
  <si>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</si>
  <si>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</si>
  <si>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</si>
  <si>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</si>
  <si>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</si>
  <si>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</si>
  <si>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</si>
  <si>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</si>
  <si>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</si>
  <si>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</si>
  <si>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</si>
  <si>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</si>
  <si>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</si>
  <si>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</si>
  <si>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</si>
  <si>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</si>
  <si>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</si>
  <si>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</si>
  <si>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</si>
  <si>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</si>
  <si>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</si>
  <si>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</si>
  <si>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</si>
  <si>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</si>
  <si>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</si>
  <si>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</si>
  <si>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</si>
  <si>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</si>
  <si>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</si>
  <si>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</si>
  <si>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</si>
  <si>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</si>
  <si>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</si>
  <si>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</si>
  <si>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</si>
  <si>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</si>
  <si>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</si>
  <si>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</si>
  <si>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</si>
  <si>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</si>
  <si>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</si>
  <si>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</si>
  <si>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</si>
  <si>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</si>
  <si>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</si>
  <si>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</si>
  <si>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</si>
  <si>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</si>
  <si>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</si>
  <si>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</si>
  <si>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</si>
  <si>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</si>
  <si>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</si>
  <si>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</si>
  <si>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</si>
  <si>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</si>
  <si>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</si>
  <si>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</si>
  <si>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</si>
  <si>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</si>
  <si>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</si>
  <si>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</si>
  <si>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</si>
  <si>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</si>
  <si>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</si>
  <si>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</si>
  <si>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</si>
  <si>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</si>
  <si>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</si>
  <si>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</si>
  <si>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</si>
  <si>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</si>
  <si>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</si>
  <si>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</si>
  <si>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</si>
  <si>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</si>
  <si>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</si>
  <si>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</si>
  <si>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</si>
  <si>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</si>
  <si>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</si>
  <si>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</si>
  <si>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</si>
  <si>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</si>
  <si>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</si>
  <si>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</si>
  <si>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</si>
  <si>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</si>
  <si>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</si>
  <si>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</si>
  <si>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</si>
  <si>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</si>
  <si>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</si>
  <si>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</si>
  <si>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</si>
  <si>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</si>
  <si>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</si>
  <si>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</si>
  <si>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</si>
  <si>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</si>
  <si>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</si>
  <si>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</si>
  <si>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</si>
  <si>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</si>
  <si>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</si>
  <si>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</si>
  <si>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</si>
  <si>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</si>
  <si>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</si>
  <si>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</si>
  <si>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</si>
  <si>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</si>
  <si>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</si>
  <si>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</si>
  <si>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</si>
  <si>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</si>
  <si>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</si>
  <si>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</si>
  <si>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</si>
  <si>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</si>
  <si>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</si>
  <si>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</si>
  <si>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</si>
  <si>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</si>
  <si>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</si>
  <si>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</si>
  <si>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</si>
  <si>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</si>
  <si>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</si>
  <si>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</si>
  <si>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</si>
  <si>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</si>
  <si>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</si>
  <si>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</si>
  <si>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</si>
  <si>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</si>
  <si>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</si>
  <si>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</si>
  <si>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</si>
  <si>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</si>
  <si>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</si>
  <si>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</si>
  <si>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</si>
  <si>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</si>
  <si>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</si>
  <si>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</si>
  <si>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</si>
  <si>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</si>
  <si>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</si>
  <si>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</si>
  <si>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</si>
  <si>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</si>
  <si>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</si>
  <si>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</si>
  <si>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</si>
  <si>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</si>
  <si>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</si>
  <si>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</si>
  <si>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</si>
  <si>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</si>
  <si>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</si>
  <si>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</si>
  <si>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</si>
  <si>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</si>
  <si>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</si>
  <si>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</si>
  <si>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</si>
  <si>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</si>
  <si>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</si>
  <si>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</si>
  <si>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</si>
  <si>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</si>
  <si>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</si>
  <si>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</si>
  <si>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</si>
  <si>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</si>
  <si>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</si>
  <si>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</si>
  <si>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</si>
  <si>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</si>
  <si>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</si>
  <si>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</si>
  <si>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</si>
  <si>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</si>
  <si>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</si>
  <si>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</si>
  <si>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</si>
  <si>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</si>
  <si>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</si>
  <si>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</si>
  <si>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</si>
  <si>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</si>
  <si>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</si>
  <si>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</si>
  <si>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</si>
  <si>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</si>
  <si>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</si>
  <si>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</si>
  <si>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</si>
  <si>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</si>
  <si>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</si>
  <si>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</si>
  <si>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</si>
  <si>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</si>
  <si>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</si>
  <si>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</si>
  <si>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</si>
  <si>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</si>
  <si>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</si>
  <si>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</si>
  <si>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</si>
  <si>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</si>
  <si>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</si>
  <si>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</si>
  <si>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</si>
  <si>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</si>
  <si>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</si>
  <si>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</si>
  <si>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</si>
  <si>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</si>
  <si>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</si>
  <si>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</si>
  <si>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</si>
  <si>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</si>
  <si>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</si>
  <si>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</si>
  <si>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</si>
  <si>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</si>
  <si>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</si>
  <si>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</si>
  <si>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</si>
  <si>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</si>
  <si>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</si>
  <si>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</si>
  <si>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</si>
  <si>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</si>
  <si>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</si>
  <si>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</si>
  <si>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</si>
  <si>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</si>
  <si>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</si>
  <si>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</si>
  <si>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</si>
  <si>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</si>
  <si>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</si>
  <si>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</si>
  <si>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</si>
  <si>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</si>
  <si>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</si>
  <si>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</si>
  <si>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</si>
  <si>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</si>
  <si>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</si>
  <si>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</si>
  <si>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</si>
  <si>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</si>
  <si>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</si>
  <si>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</si>
  <si>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</si>
  <si>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</si>
  <si>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</si>
  <si>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</si>
  <si>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</si>
  <si>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</si>
  <si>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</si>
  <si>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</si>
  <si>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</si>
  <si>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</si>
  <si>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</si>
  <si>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</si>
  <si>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</si>
  <si>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</si>
  <si>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</si>
  <si>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</si>
  <si>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</si>
  <si>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</si>
  <si>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</si>
  <si>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</si>
  <si>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</si>
  <si>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</si>
  <si>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</si>
  <si>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</si>
  <si>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</si>
  <si>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</si>
  <si>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</si>
  <si>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</si>
  <si>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</si>
  <si>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</si>
  <si>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</si>
  <si>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</si>
  <si>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</si>
  <si>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</si>
  <si>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</si>
  <si>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</si>
  <si>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</si>
  <si>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</si>
  <si>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</si>
  <si>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</si>
  <si>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</si>
  <si>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</si>
  <si>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</si>
  <si>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</si>
  <si>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</si>
  <si>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</si>
  <si>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</si>
  <si>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</si>
  <si>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</si>
  <si>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</si>
  <si>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</si>
  <si>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</si>
  <si>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</si>
  <si>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</si>
  <si>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</si>
  <si>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</si>
  <si>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</si>
  <si>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</si>
  <si>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</si>
  <si>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</si>
  <si>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</si>
  <si>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</si>
  <si>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</si>
  <si>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</si>
  <si>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</si>
  <si>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</si>
  <si>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</si>
  <si>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</si>
  <si>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</si>
  <si>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</si>
  <si>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</si>
  <si>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</si>
  <si>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</si>
  <si>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</si>
  <si>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</si>
  <si>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</si>
  <si>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</si>
  <si>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</si>
  <si>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</si>
  <si>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</si>
  <si>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</si>
  <si>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</si>
  <si>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</si>
  <si>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</si>
  <si>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</si>
  <si>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</si>
  <si>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</si>
  <si>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</si>
  <si>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</si>
  <si>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</si>
  <si>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</si>
  <si>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</si>
  <si>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</si>
  <si>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</si>
  <si>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</si>
  <si>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</si>
  <si>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</si>
  <si>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</si>
  <si>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</si>
  <si>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</si>
  <si>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</si>
  <si>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</si>
  <si>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</si>
  <si>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</si>
  <si>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</si>
  <si>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</si>
  <si>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</si>
  <si>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</si>
  <si>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</si>
  <si>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</si>
  <si>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</si>
  <si>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</si>
  <si>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</si>
  <si>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</si>
  <si>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</si>
  <si>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</si>
  <si>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</si>
  <si>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</si>
  <si>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</si>
  <si>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</si>
  <si>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</si>
  <si>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</si>
  <si>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</si>
  <si>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</si>
  <si>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</si>
  <si>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</si>
  <si>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</si>
  <si>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</si>
  <si>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</si>
  <si>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</si>
  <si>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</si>
  <si>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</si>
  <si>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</si>
  <si>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</si>
  <si>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</si>
  <si>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</si>
  <si>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</si>
  <si>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</si>
  <si>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</si>
  <si>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</si>
  <si>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</si>
  <si>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</si>
  <si>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</si>
  <si>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</si>
  <si>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</si>
  <si>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</si>
  <si>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</si>
  <si>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</si>
  <si>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</si>
  <si>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</si>
  <si>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</si>
  <si>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</si>
  <si>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</si>
  <si>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</si>
  <si>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</si>
  <si>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</si>
  <si>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</si>
  <si>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</si>
  <si>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</si>
  <si>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</si>
  <si>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</si>
  <si>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</si>
  <si>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</si>
  <si>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</si>
  <si>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</si>
  <si>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</si>
  <si>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</si>
  <si>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</si>
  <si>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</si>
  <si>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</si>
  <si>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</si>
  <si>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</si>
  <si>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</si>
  <si>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</si>
  <si>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</si>
  <si>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</si>
  <si>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</si>
  <si>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</si>
  <si>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</si>
  <si>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</si>
  <si>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</si>
  <si>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</si>
  <si>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</si>
  <si>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</si>
  <si>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</si>
  <si>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</si>
  <si>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</si>
  <si>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</si>
  <si>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</si>
  <si>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</si>
  <si>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</si>
  <si>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</si>
  <si>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</si>
  <si>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</si>
  <si>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</si>
  <si>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</si>
  <si>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</si>
  <si>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</si>
  <si>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</si>
  <si>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</si>
  <si>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</si>
  <si>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</si>
  <si>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</si>
  <si>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</si>
  <si>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</si>
  <si>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</si>
  <si>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</si>
  <si>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</si>
  <si>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</si>
  <si>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</si>
  <si>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</si>
  <si>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</si>
  <si>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</si>
  <si>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</si>
  <si>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</si>
  <si>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</si>
  <si>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</si>
  <si>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</si>
  <si>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</si>
  <si>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</si>
  <si>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</si>
  <si>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</si>
  <si>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</si>
  <si>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</si>
  <si>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</si>
  <si>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</si>
  <si>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</si>
  <si>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</si>
  <si>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</si>
  <si>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</si>
  <si>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</si>
  <si>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</si>
  <si>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</si>
  <si>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</si>
  <si>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</si>
  <si>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</si>
  <si>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</si>
  <si>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</si>
  <si>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</si>
  <si>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</si>
  <si>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</si>
  <si>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</si>
  <si>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</si>
  <si>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</si>
  <si>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</si>
  <si>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</si>
  <si>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</si>
  <si>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</si>
  <si>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</si>
  <si>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</si>
  <si>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</si>
  <si>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</si>
  <si>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</si>
  <si>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</si>
  <si>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</si>
  <si>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</si>
  <si>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</si>
  <si>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</si>
  <si>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</si>
  <si>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</si>
  <si>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</si>
  <si>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</si>
  <si>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</si>
  <si>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</si>
  <si>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</si>
  <si>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</si>
  <si>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</si>
  <si>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</si>
  <si>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</si>
  <si>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</si>
  <si>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</si>
  <si>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</si>
  <si>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</si>
  <si>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</si>
  <si>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</si>
  <si>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</si>
  <si>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</si>
  <si>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</si>
  <si>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</si>
  <si>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</si>
  <si>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</si>
  <si>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</si>
  <si>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</si>
  <si>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</si>
  <si>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</si>
  <si>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</si>
  <si>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</si>
  <si>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</si>
  <si>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</si>
  <si>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</si>
  <si>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</si>
  <si>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</si>
  <si>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</si>
  <si>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</si>
  <si>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</si>
  <si>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</si>
  <si>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</si>
  <si>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</si>
  <si>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</si>
  <si>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</si>
  <si>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</si>
  <si>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</si>
  <si>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</si>
  <si>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</si>
  <si>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</si>
  <si>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</si>
  <si>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</si>
  <si>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</si>
  <si>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</si>
  <si>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</si>
  <si>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</si>
  <si>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</si>
  <si>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</si>
  <si>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</si>
  <si>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</si>
  <si>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</si>
  <si>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</si>
  <si>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</si>
  <si>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</si>
  <si>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</si>
  <si>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</si>
  <si>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</si>
  <si>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</si>
  <si>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</si>
  <si>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</si>
  <si>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</si>
  <si>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</si>
  <si>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</si>
  <si>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</si>
  <si>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</si>
  <si>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</si>
  <si>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</si>
  <si>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</si>
  <si>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</si>
  <si>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</si>
  <si>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</si>
  <si>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</si>
  <si>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</si>
  <si>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</si>
  <si>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</si>
  <si>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</si>
  <si>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</si>
  <si>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</si>
  <si>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</si>
  <si>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</si>
  <si>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</si>
  <si>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</si>
  <si>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</si>
  <si>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</si>
  <si>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</si>
  <si>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</si>
  <si>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</si>
  <si>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</si>
  <si>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</si>
  <si>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</si>
  <si>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</si>
  <si>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</si>
  <si>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</si>
  <si>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</si>
  <si>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</si>
  <si>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</si>
  <si>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</si>
  <si>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</si>
  <si>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</si>
  <si>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</si>
  <si>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</si>
  <si>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</si>
  <si>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</si>
  <si>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</si>
  <si>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</si>
  <si>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</si>
  <si>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</si>
  <si>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</si>
  <si>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</si>
  <si>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</si>
  <si>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</si>
  <si>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</si>
  <si>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</si>
  <si>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</si>
  <si>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</si>
  <si>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</si>
  <si>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</si>
  <si>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</si>
  <si>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</si>
  <si>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</si>
  <si>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</si>
  <si>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</si>
  <si>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</si>
  <si>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</si>
  <si>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</si>
  <si>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</si>
  <si>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</si>
  <si>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</si>
  <si>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</si>
  <si>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</si>
  <si>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</si>
  <si>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</si>
  <si>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</si>
  <si>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</si>
  <si>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</si>
  <si>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</si>
  <si>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</si>
  <si>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</si>
  <si>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</si>
  <si>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</si>
  <si>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</si>
  <si>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</si>
  <si>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</si>
  <si>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</si>
  <si>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</si>
  <si>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</si>
  <si>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</si>
  <si>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</si>
  <si>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</si>
  <si>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</si>
  <si>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</si>
  <si>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</si>
  <si>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</si>
  <si>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</si>
  <si>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</si>
  <si>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</si>
  <si>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</si>
  <si>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</si>
  <si>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</si>
  <si>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</si>
  <si>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</si>
  <si>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</si>
  <si>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</si>
  <si>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</si>
  <si>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</si>
  <si>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</si>
  <si>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</si>
  <si>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</si>
  <si>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</si>
  <si>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</si>
  <si>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</si>
  <si>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</si>
  <si>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</si>
  <si>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</si>
  <si>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</si>
  <si>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</si>
  <si>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</si>
  <si>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</si>
  <si>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</si>
  <si>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</si>
  <si>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</si>
  <si>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</si>
  <si>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</si>
  <si>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</si>
  <si>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</si>
  <si>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</si>
  <si>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</si>
  <si>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</si>
  <si>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</si>
  <si>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</si>
  <si>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</si>
  <si>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</si>
  <si>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</si>
  <si>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</si>
  <si>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</si>
  <si>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</si>
  <si>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</si>
  <si>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</si>
  <si>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</si>
  <si>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</si>
  <si>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</si>
  <si>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</si>
  <si>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</si>
  <si>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</si>
  <si>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</si>
  <si>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</si>
  <si>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</si>
  <si>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</si>
  <si>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</si>
  <si>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</si>
  <si>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</si>
  <si>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</si>
  <si>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</si>
  <si>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</si>
  <si>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</si>
  <si>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</si>
  <si>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</si>
  <si>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</si>
  <si>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</si>
  <si>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</si>
  <si>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</si>
  <si>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</si>
  <si>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</si>
  <si>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</si>
  <si>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</si>
  <si>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</si>
  <si>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</si>
  <si>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</si>
  <si>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</si>
  <si>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</si>
  <si>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</si>
  <si>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</si>
  <si>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</si>
  <si>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</si>
  <si>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</si>
  <si>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</si>
  <si>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</si>
  <si>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</si>
  <si>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</si>
  <si>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</si>
  <si>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</si>
  <si>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</si>
  <si>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</si>
  <si>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</si>
  <si>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</si>
  <si>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</si>
  <si>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</si>
  <si>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</si>
  <si>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</si>
  <si>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</si>
  <si>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</si>
  <si>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</si>
  <si>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</si>
  <si>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</si>
  <si>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</si>
  <si>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</si>
  <si>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</si>
  <si>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</si>
  <si>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</si>
  <si>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</si>
  <si>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</si>
  <si>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</si>
  <si>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</si>
  <si>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</si>
  <si>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</si>
  <si>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</si>
  <si>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</si>
  <si>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</si>
  <si>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</si>
  <si>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</si>
  <si>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</si>
  <si>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</si>
  <si>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</si>
  <si>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</si>
  <si>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</si>
  <si>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</si>
  <si>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</si>
  <si>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</si>
  <si>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</si>
  <si>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</si>
  <si>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</si>
  <si>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</si>
  <si>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</si>
  <si>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</si>
  <si>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</si>
  <si>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</si>
  <si>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</si>
  <si>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</si>
  <si>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</si>
  <si>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</si>
  <si>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</si>
  <si>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</si>
  <si>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</si>
  <si>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</si>
  <si>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</si>
  <si>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</si>
  <si>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</si>
  <si>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</si>
  <si>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</si>
  <si>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</si>
  <si>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</si>
  <si>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</si>
  <si>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</si>
  <si>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</si>
  <si>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</si>
  <si>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</si>
  <si>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</si>
  <si>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</si>
  <si>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</si>
  <si>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</si>
  <si>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</si>
  <si>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</si>
  <si>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</si>
  <si>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</si>
  <si>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</si>
  <si>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</si>
  <si>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</si>
  <si>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</si>
  <si>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</si>
  <si>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</si>
  <si>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</si>
  <si>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</si>
  <si>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</si>
  <si>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</si>
  <si>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</si>
  <si>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</si>
  <si>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</si>
  <si>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</si>
  <si>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</si>
  <si>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</si>
  <si>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</si>
  <si>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</si>
  <si>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</si>
  <si>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</si>
  <si>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</si>
  <si>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</si>
  <si>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</si>
  <si>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</si>
  <si>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</si>
  <si>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</si>
  <si>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</si>
  <si>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</si>
  <si>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</si>
  <si>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</si>
  <si>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</si>
  <si>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</si>
  <si>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</si>
  <si>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</si>
  <si>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</si>
  <si>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</si>
  <si>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</si>
  <si>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</si>
  <si>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</si>
  <si>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</si>
  <si>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</si>
  <si>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</si>
  <si>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</si>
  <si>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</si>
  <si>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</si>
  <si>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</si>
  <si>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</si>
  <si>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</si>
  <si>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</si>
  <si>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</si>
  <si>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</si>
  <si>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</si>
  <si>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</si>
  <si>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</si>
  <si>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</si>
  <si>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</si>
  <si>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</si>
  <si>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</si>
  <si>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</si>
  <si>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</si>
  <si>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</si>
  <si>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</si>
  <si>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</si>
  <si>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</si>
  <si>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</si>
  <si>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</si>
  <si>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</si>
  <si>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</si>
  <si>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</si>
  <si>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</si>
  <si>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</si>
  <si>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</si>
  <si>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</si>
  <si>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</si>
  <si>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</si>
  <si>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</si>
  <si>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</si>
  <si>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</si>
  <si>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</si>
  <si>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</si>
  <si>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</si>
  <si>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</si>
  <si>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</si>
  <si>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</si>
  <si>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</si>
  <si>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</si>
  <si>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</si>
  <si>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</si>
  <si>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</si>
  <si>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</si>
  <si>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</si>
  <si>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</si>
  <si>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</si>
  <si>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</si>
  <si>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</si>
  <si>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</si>
  <si>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</si>
  <si>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</si>
  <si>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</si>
  <si>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</si>
  <si>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</si>
  <si>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</si>
  <si>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</si>
  <si>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</si>
  <si>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</si>
  <si>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</si>
  <si>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</si>
  <si>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</si>
  <si>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</si>
  <si>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</si>
  <si>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</si>
  <si>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</si>
  <si>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</si>
  <si>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</si>
  <si>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</si>
  <si>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</si>
  <si>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</si>
  <si>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</si>
  <si>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</si>
  <si>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</si>
  <si>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</si>
  <si>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</si>
  <si>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</si>
  <si>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</si>
  <si>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</si>
  <si>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</si>
  <si>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</si>
  <si>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</si>
  <si>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</si>
  <si>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</si>
  <si>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</si>
  <si>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</si>
  <si>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</si>
  <si>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</si>
  <si>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</si>
  <si>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</si>
  <si>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</si>
  <si>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</si>
  <si>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</si>
  <si>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</si>
  <si>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</si>
  <si>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</si>
  <si>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</si>
  <si>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</si>
  <si>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</si>
  <si>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</si>
  <si>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</si>
  <si>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</si>
  <si>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</si>
  <si>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</si>
  <si>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</si>
  <si>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</si>
  <si>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</si>
  <si>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</si>
  <si>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</si>
  <si>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</si>
  <si>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</si>
  <si>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</si>
  <si>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</si>
  <si>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</si>
  <si>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</si>
  <si>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</si>
  <si>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</si>
  <si>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</si>
  <si>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</si>
  <si>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</si>
  <si>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</si>
  <si>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</si>
  <si>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</si>
  <si>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</si>
  <si>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</si>
  <si>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</si>
  <si>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</si>
  <si>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</si>
  <si>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</si>
  <si>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</si>
  <si>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</si>
  <si>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</si>
  <si>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</si>
  <si>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</si>
  <si>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</si>
  <si>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</si>
  <si>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</si>
  <si>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</si>
  <si>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</si>
  <si>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</si>
  <si>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</si>
  <si>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</si>
  <si>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</si>
  <si>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</si>
  <si>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</si>
  <si>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</si>
  <si>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</si>
  <si>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</si>
  <si>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</si>
  <si>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</si>
  <si>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</si>
  <si>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</si>
  <si>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</si>
  <si>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</si>
  <si>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</si>
  <si>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</si>
  <si>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</si>
  <si>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</si>
  <si>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</si>
  <si>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</si>
  <si>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</si>
  <si>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</si>
  <si>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</si>
  <si>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</si>
  <si>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</si>
  <si>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</si>
  <si>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</si>
  <si>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</si>
  <si>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</si>
  <si>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</si>
  <si>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</si>
  <si>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</si>
  <si>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</si>
  <si>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</si>
  <si>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</si>
  <si>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</si>
  <si>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</si>
  <si>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</si>
  <si>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</si>
  <si>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</si>
  <si>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</si>
  <si>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</si>
  <si>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</si>
  <si>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</si>
  <si>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</si>
  <si>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</si>
  <si>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</si>
  <si>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</si>
  <si>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</si>
  <si>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</si>
  <si>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</si>
  <si>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</si>
  <si>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</si>
  <si>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</si>
  <si>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</si>
  <si>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</si>
  <si>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</si>
  <si>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</si>
  <si>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</si>
  <si>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</si>
  <si>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</si>
  <si>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</si>
  <si>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</si>
  <si>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</si>
  <si>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</si>
  <si>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</si>
  <si>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</si>
  <si>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</si>
  <si>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</si>
  <si>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</si>
  <si>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</si>
  <si>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</si>
  <si>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</si>
  <si>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</si>
  <si>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</si>
  <si>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</si>
  <si>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</si>
  <si>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</si>
  <si>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</si>
  <si>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</si>
  <si>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</si>
  <si>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</si>
  <si>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</si>
  <si>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</si>
  <si>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</si>
  <si>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</si>
  <si>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</si>
  <si>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</si>
  <si>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</si>
  <si>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</si>
  <si>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</si>
  <si>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</si>
  <si>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</si>
  <si>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</si>
  <si>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</si>
  <si>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</si>
  <si>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</si>
  <si>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</si>
  <si>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</si>
  <si>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</si>
  <si>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</si>
  <si>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</si>
  <si>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</si>
  <si>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</si>
  <si>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</si>
  <si>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</si>
  <si>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</si>
  <si>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</si>
  <si>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</si>
  <si>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</si>
  <si>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</si>
  <si>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</si>
  <si>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</si>
  <si>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</si>
  <si>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</si>
  <si>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</si>
  <si>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</si>
  <si>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</si>
  <si>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</si>
  <si>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</si>
  <si>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</si>
  <si>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</si>
  <si>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</si>
  <si>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</si>
  <si>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</si>
  <si>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</si>
  <si>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</si>
  <si>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</si>
  <si>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</si>
  <si>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</si>
  <si>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</si>
  <si>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</si>
  <si>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</si>
  <si>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</si>
  <si>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</si>
  <si>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</si>
  <si>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</si>
  <si>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</si>
  <si>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</si>
  <si>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</si>
  <si>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</si>
  <si>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</si>
  <si>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</si>
  <si>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</si>
  <si>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</si>
  <si>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</si>
  <si>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</si>
  <si>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</si>
  <si>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</si>
  <si>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</si>
  <si>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</si>
  <si>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</si>
  <si>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</si>
  <si>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</si>
  <si>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</si>
  <si>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</si>
  <si>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</si>
  <si>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</si>
  <si>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</si>
  <si>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</si>
  <si>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</si>
  <si>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</si>
  <si>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</si>
  <si>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</si>
  <si>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</si>
  <si>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</si>
  <si>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</si>
  <si>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</si>
  <si>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</si>
  <si>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</si>
  <si>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</si>
  <si>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</si>
  <si>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</si>
  <si>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</si>
  <si>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</si>
  <si>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</si>
  <si>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</si>
  <si>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</si>
  <si>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</si>
  <si>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</si>
  <si>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</si>
  <si>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</si>
  <si>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</si>
  <si>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</si>
  <si>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</si>
  <si>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</si>
  <si>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</si>
  <si>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</si>
  <si>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</si>
  <si>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</si>
  <si>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</si>
  <si>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</si>
  <si>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</si>
  <si>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</si>
  <si>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</si>
  <si>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</si>
  <si>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</si>
  <si>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</si>
  <si>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</si>
  <si>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</si>
  <si>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</si>
  <si>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</si>
  <si>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</si>
  <si>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</si>
  <si>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</si>
  <si>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</si>
  <si>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</si>
  <si>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</si>
  <si>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</si>
  <si>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</si>
  <si>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</si>
  <si>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</si>
  <si>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</si>
  <si>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</si>
  <si>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</si>
  <si>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</si>
  <si>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</si>
  <si>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</si>
  <si>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</si>
  <si>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</si>
  <si>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</si>
  <si>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</si>
  <si>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</si>
  <si>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</si>
  <si>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</si>
  <si>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</si>
  <si>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</si>
  <si>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</si>
  <si>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</si>
  <si>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</si>
  <si>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</si>
  <si>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</si>
  <si>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</si>
  <si>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</si>
  <si>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</si>
  <si>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</si>
  <si>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</si>
  <si>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</si>
  <si>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</si>
  <si>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</si>
  <si>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</si>
  <si>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</si>
  <si>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</si>
  <si>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</si>
  <si>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</si>
  <si>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</si>
  <si>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</si>
  <si>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</si>
  <si>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</si>
  <si>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</si>
  <si>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</si>
  <si>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</si>
  <si>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</si>
  <si>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</si>
  <si>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</si>
  <si>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</si>
  <si>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</si>
  <si>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</si>
  <si>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</si>
  <si>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</si>
  <si>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</si>
  <si>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</si>
  <si>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</si>
  <si>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</si>
  <si>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</si>
  <si>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</si>
  <si>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</si>
  <si>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</si>
  <si>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</si>
  <si>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</si>
  <si>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</si>
  <si>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</si>
  <si>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</si>
  <si>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</si>
  <si>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</si>
  <si>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</si>
  <si>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</si>
  <si>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</si>
  <si>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</si>
  <si>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</si>
  <si>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</si>
  <si>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</si>
  <si>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</si>
  <si>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</si>
  <si>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</si>
  <si>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</si>
  <si>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</si>
  <si>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</si>
  <si>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</si>
  <si>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</si>
  <si>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</si>
  <si>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</si>
  <si>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</si>
  <si>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</si>
  <si>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</si>
  <si>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</si>
  <si>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</si>
  <si>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</si>
  <si>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</si>
  <si>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</si>
  <si>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</si>
  <si>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</si>
  <si>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</si>
  <si>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</si>
  <si>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</si>
  <si>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</si>
  <si>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</si>
  <si>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</si>
  <si>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</si>
  <si>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</si>
  <si>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</si>
  <si>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</si>
  <si>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</si>
  <si>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</si>
  <si>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</si>
  <si>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</si>
  <si>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</si>
  <si>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</si>
  <si>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</si>
  <si>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</si>
  <si>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</si>
  <si>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</si>
  <si>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</si>
  <si>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</si>
  <si>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</si>
  <si>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</si>
  <si>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</si>
  <si>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</si>
  <si>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</si>
  <si>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</si>
  <si>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</si>
  <si>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</si>
  <si>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</si>
  <si>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</si>
  <si>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</si>
  <si>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</si>
  <si>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</si>
  <si>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</si>
  <si>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</si>
  <si>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</si>
  <si>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</si>
  <si>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</si>
  <si>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</si>
  <si>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</si>
  <si>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</si>
  <si>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</si>
  <si>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</si>
  <si>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</si>
  <si>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</si>
  <si>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</si>
  <si>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</si>
  <si>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</si>
  <si>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</si>
  <si>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</si>
  <si>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</si>
  <si>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</si>
  <si>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</si>
  <si>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</si>
  <si>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</si>
  <si>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</si>
  <si>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</si>
  <si>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</si>
  <si>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</si>
  <si>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</si>
  <si>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</si>
  <si>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</si>
  <si>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</si>
  <si>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</si>
  <si>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</si>
  <si>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</si>
  <si>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</si>
  <si>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</si>
  <si>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</si>
  <si>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</si>
  <si>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</si>
  <si>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</si>
  <si>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</si>
  <si>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</si>
  <si>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</si>
  <si>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</si>
  <si>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</si>
  <si>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</si>
  <si>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</si>
  <si>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</si>
  <si>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</si>
  <si>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</si>
  <si>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</si>
  <si>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</si>
  <si>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</si>
  <si>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</si>
  <si>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</si>
  <si>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</si>
  <si>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</si>
  <si>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</si>
  <si>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</si>
  <si>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</si>
  <si>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</si>
  <si>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</si>
  <si>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</si>
  <si>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</si>
  <si>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</si>
  <si>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</si>
  <si>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</si>
  <si>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</si>
  <si>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</si>
  <si>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</si>
  <si>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</si>
  <si>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</si>
  <si>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</si>
  <si>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</si>
  <si>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</si>
  <si>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</si>
  <si>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</si>
  <si>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</si>
  <si>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</si>
  <si>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</si>
  <si>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</si>
  <si>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</si>
  <si>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</si>
  <si>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</si>
  <si>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</si>
  <si>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</si>
  <si>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</si>
  <si>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</si>
  <si>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</si>
  <si>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</si>
  <si>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</si>
  <si>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</si>
  <si>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</si>
  <si>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</si>
  <si>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</si>
  <si>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</si>
  <si>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</si>
  <si>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</si>
  <si>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</si>
  <si>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</si>
  <si>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</si>
  <si>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</si>
  <si>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</si>
  <si>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</si>
  <si>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</si>
  <si>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</si>
  <si>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</si>
  <si>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</si>
  <si>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</si>
  <si>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</si>
  <si>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</si>
  <si>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</si>
  <si>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</si>
  <si>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</si>
  <si>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</si>
  <si>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</si>
  <si>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</si>
  <si>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</si>
  <si>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</si>
  <si>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</si>
  <si>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</si>
  <si>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</si>
  <si>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</si>
  <si>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</si>
  <si>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</si>
  <si>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</si>
  <si>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</si>
  <si>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</si>
  <si>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</si>
  <si>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</si>
  <si>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</si>
  <si>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</si>
  <si>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</si>
  <si>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</si>
  <si>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</si>
  <si>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</si>
  <si>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</si>
  <si>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</si>
  <si>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</si>
  <si>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</si>
  <si>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</si>
  <si>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</si>
  <si>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</si>
  <si>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</si>
  <si>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</si>
  <si>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</si>
  <si>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</si>
  <si>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</si>
  <si>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</si>
  <si>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</si>
  <si>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</si>
  <si>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</si>
  <si>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</si>
  <si>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</si>
  <si>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</si>
  <si>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</si>
  <si>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</si>
  <si>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</si>
  <si>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</si>
  <si>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</si>
  <si>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</si>
  <si>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</si>
  <si>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</si>
  <si>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</si>
  <si>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</si>
  <si>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</si>
  <si>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</si>
  <si>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</si>
  <si>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</si>
  <si>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</si>
  <si>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</si>
  <si>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</si>
  <si>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</si>
  <si>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</si>
  <si>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</si>
  <si>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</si>
  <si>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</si>
  <si>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</si>
  <si>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</si>
  <si>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</si>
  <si>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</si>
  <si>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</si>
  <si>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</si>
  <si>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</si>
  <si>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</si>
  <si>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</si>
  <si>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</si>
  <si>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</si>
  <si>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</si>
  <si>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</si>
  <si>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</si>
  <si>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</si>
  <si>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</si>
  <si>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</si>
  <si>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</si>
  <si>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</si>
  <si>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</si>
  <si>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</si>
  <si>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</si>
  <si>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</si>
  <si>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</si>
  <si>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</si>
  <si>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</si>
  <si>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</si>
  <si>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</si>
  <si>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</si>
  <si>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</si>
  <si>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</si>
  <si>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</si>
  <si>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</si>
  <si>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</si>
  <si>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</si>
  <si>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</si>
  <si>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</si>
  <si>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</si>
  <si>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</si>
  <si>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</si>
  <si>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</si>
  <si>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</si>
  <si>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</si>
  <si>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</si>
  <si>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</si>
  <si>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</si>
  <si>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</si>
  <si>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</si>
  <si>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</si>
  <si>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</si>
  <si>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</si>
  <si>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</si>
  <si>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</si>
  <si>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</si>
  <si>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</si>
  <si>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</si>
  <si>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</si>
  <si>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</si>
  <si>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</si>
  <si>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</si>
  <si>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</si>
  <si>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</si>
  <si>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</si>
  <si>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</si>
  <si>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</si>
  <si>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</si>
  <si>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</si>
  <si>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</si>
  <si>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</si>
  <si>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</si>
  <si>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</si>
  <si>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</si>
  <si>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</si>
  <si>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</si>
  <si>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</si>
  <si>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</si>
  <si>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</si>
  <si>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</si>
  <si>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</si>
  <si>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</si>
  <si>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</si>
  <si>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</si>
  <si>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</si>
  <si>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</si>
  <si>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</si>
  <si>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</si>
  <si>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</si>
  <si>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</si>
  <si>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</si>
  <si>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</si>
  <si>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</si>
  <si>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</si>
  <si>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</si>
  <si>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</si>
  <si>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</si>
  <si>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</si>
  <si>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</si>
  <si>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</si>
  <si>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</si>
  <si>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</si>
  <si>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</si>
  <si>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</si>
  <si>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</si>
  <si>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</si>
  <si>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</si>
  <si>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</si>
  <si>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</si>
  <si>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</si>
  <si>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</si>
  <si>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</si>
  <si>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</si>
  <si>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</si>
  <si>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</si>
  <si>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</si>
  <si>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</si>
  <si>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</si>
  <si>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</si>
  <si>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</si>
  <si>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</si>
  <si>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</si>
  <si>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</si>
  <si>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</si>
  <si>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</si>
  <si>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</si>
  <si>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</si>
  <si>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</si>
  <si>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</si>
  <si>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</si>
  <si>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</si>
  <si>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</si>
  <si>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</si>
  <si>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</si>
  <si>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</si>
  <si>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</si>
  <si>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</si>
  <si>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</si>
  <si>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</si>
  <si>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</si>
  <si>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</si>
  <si>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</si>
  <si>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</si>
  <si>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</si>
  <si>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</si>
  <si>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</si>
  <si>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</si>
  <si>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</si>
  <si>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</si>
  <si>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</si>
  <si>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</si>
  <si>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</si>
  <si>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</si>
  <si>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</si>
  <si>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</si>
  <si>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</si>
  <si>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</si>
  <si>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</si>
  <si>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</si>
  <si>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</si>
  <si>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</si>
  <si>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</si>
  <si>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</si>
  <si>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</si>
  <si>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</si>
  <si>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</si>
  <si>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</si>
  <si>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</si>
  <si>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</si>
  <si>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</si>
  <si>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</si>
  <si>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</si>
  <si>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</si>
  <si>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</si>
  <si>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</si>
  <si>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</si>
  <si>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</si>
  <si>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</si>
  <si>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</si>
  <si>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</si>
  <si>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</si>
  <si>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</si>
  <si>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</si>
  <si>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</si>
  <si>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</si>
  <si>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</si>
  <si>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</si>
  <si>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</si>
  <si>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</si>
  <si>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</si>
  <si>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</si>
  <si>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</si>
  <si>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</si>
  <si>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</si>
  <si>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</si>
  <si>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</si>
  <si>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</si>
  <si>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</si>
  <si>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</si>
  <si>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</si>
  <si>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</si>
  <si>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</si>
  <si>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</si>
  <si>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</si>
  <si>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</si>
  <si>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</si>
  <si>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</si>
  <si>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</si>
  <si>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</si>
  <si>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</si>
  <si>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</si>
  <si>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</si>
  <si>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</si>
  <si>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</si>
  <si>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</si>
  <si>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</si>
  <si>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</si>
  <si>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</si>
  <si>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</si>
  <si>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</si>
  <si>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</si>
  <si>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</si>
  <si>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</si>
  <si>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</si>
  <si>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</si>
  <si>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</si>
  <si>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</si>
  <si>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</si>
  <si>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</si>
  <si>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</si>
  <si>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</si>
  <si>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</si>
  <si>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</si>
  <si>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</si>
  <si>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</si>
  <si>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</si>
  <si>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</si>
  <si>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</si>
  <si>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</si>
  <si>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</si>
  <si>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</si>
  <si>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</si>
  <si>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</si>
  <si>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</si>
  <si>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</si>
  <si>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</si>
  <si>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</si>
  <si>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</si>
  <si>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</si>
  <si>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</si>
  <si>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</si>
  <si>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</si>
  <si>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</si>
  <si>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</si>
  <si>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</si>
  <si>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</si>
  <si>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</si>
  <si>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</si>
  <si>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</si>
  <si>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</si>
  <si>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</si>
  <si>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</si>
  <si>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</si>
  <si>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</si>
  <si>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</si>
  <si>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</si>
  <si>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</si>
  <si>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</si>
  <si>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</si>
  <si>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</si>
  <si>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</si>
  <si>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</si>
  <si>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</si>
  <si>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</si>
  <si>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</si>
  <si>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</si>
  <si>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</si>
  <si>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</si>
  <si>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</si>
  <si>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</si>
  <si>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</si>
  <si>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</si>
  <si>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</si>
  <si>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</si>
  <si>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</si>
  <si>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</si>
  <si>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</si>
  <si>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</si>
  <si>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</si>
  <si>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</si>
  <si>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</si>
  <si>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</si>
  <si>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</si>
  <si>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</si>
  <si>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</si>
  <si>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</si>
  <si>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</si>
  <si>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</si>
  <si>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</si>
  <si>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</si>
  <si>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</si>
  <si>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</si>
  <si>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</si>
  <si>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</si>
  <si>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</si>
  <si>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</si>
  <si>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</si>
  <si>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</si>
  <si>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</si>
  <si>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</si>
  <si>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</si>
  <si>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</si>
  <si>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</si>
  <si>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</si>
  <si>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</si>
  <si>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</si>
  <si>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</si>
  <si>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</si>
  <si>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</si>
  <si>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</si>
  <si>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</si>
  <si>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</si>
  <si>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</si>
  <si>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</si>
  <si>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</si>
  <si>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</si>
  <si>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</si>
  <si>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</si>
  <si>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</si>
  <si>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</si>
  <si>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</si>
  <si>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</si>
  <si>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</si>
  <si>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</si>
  <si>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</si>
  <si>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</si>
  <si>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</si>
  <si>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</si>
  <si>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</si>
  <si>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</si>
  <si>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</si>
  <si>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</si>
  <si>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</si>
  <si>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</si>
  <si>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</si>
  <si>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</si>
  <si>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</si>
  <si>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</si>
  <si>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</si>
  <si>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</si>
  <si>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</si>
  <si>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</si>
  <si>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</si>
  <si>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</si>
  <si>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</si>
  <si>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</si>
  <si>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</si>
  <si>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</si>
  <si>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</si>
  <si>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</si>
  <si>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</si>
  <si>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</si>
  <si>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</si>
  <si>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</si>
  <si>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</si>
  <si>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</si>
  <si>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</si>
  <si>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</si>
  <si>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</si>
  <si>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</si>
  <si>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</si>
  <si>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</si>
  <si>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</si>
  <si>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</si>
  <si>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</si>
  <si>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</si>
  <si>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</si>
  <si>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</si>
  <si>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</si>
  <si>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</si>
  <si>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</si>
  <si>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</si>
  <si>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</si>
  <si>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</si>
  <si>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</si>
  <si>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</si>
  <si>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</si>
  <si>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</si>
  <si>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</si>
  <si>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</si>
  <si>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</si>
  <si>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</si>
  <si>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</si>
  <si>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</si>
  <si>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</si>
  <si>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</si>
  <si>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</si>
  <si>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</si>
  <si>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</si>
  <si>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</si>
  <si>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</si>
  <si>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</si>
  <si>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</si>
  <si>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</si>
  <si>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</si>
  <si>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</si>
  <si>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</si>
  <si>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</si>
  <si>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</si>
  <si>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</si>
  <si>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</si>
  <si>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</si>
  <si>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</si>
  <si>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</si>
  <si>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</si>
  <si>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</si>
  <si>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</si>
  <si>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</si>
  <si>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</si>
  <si>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</si>
  <si>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</si>
  <si>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</si>
  <si>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</si>
  <si>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</si>
  <si>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</si>
  <si>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</si>
  <si>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</si>
  <si>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</si>
  <si>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</si>
  <si>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</si>
  <si>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</si>
  <si>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</si>
  <si>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</si>
  <si>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</si>
  <si>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</si>
  <si>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</si>
  <si>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</si>
  <si>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</si>
  <si>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</si>
  <si>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</si>
  <si>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</si>
  <si>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</si>
  <si>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</si>
  <si>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</si>
  <si>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</si>
  <si>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</si>
  <si>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</si>
  <si>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</si>
  <si>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</si>
  <si>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</si>
  <si>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</si>
  <si>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</si>
  <si>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</si>
  <si>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</si>
  <si>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</si>
  <si>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</si>
  <si>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</si>
  <si>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</si>
  <si>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</si>
  <si>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</si>
  <si>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</si>
  <si>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</si>
  <si>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</si>
  <si>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</si>
  <si>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</si>
  <si>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</si>
  <si>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</si>
  <si>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</si>
  <si>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</si>
  <si>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</si>
  <si>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</si>
  <si>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</si>
  <si>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</si>
  <si>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</si>
  <si>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</si>
  <si>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</si>
  <si>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</si>
  <si>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</si>
  <si>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</si>
  <si>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</si>
  <si>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</si>
  <si>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</si>
  <si>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</si>
  <si>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</si>
  <si>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</si>
  <si>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</si>
  <si>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</si>
  <si>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</si>
  <si>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</si>
  <si>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</si>
  <si>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</si>
  <si>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</si>
  <si>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</si>
  <si>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</si>
  <si>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</si>
  <si>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</si>
  <si>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</si>
  <si>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</si>
  <si>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</si>
  <si>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</si>
  <si>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</si>
  <si>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</si>
  <si>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</si>
  <si>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</si>
  <si>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</si>
  <si>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</si>
  <si>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</si>
  <si>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</si>
  <si>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</si>
  <si>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</si>
  <si>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</si>
  <si>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</si>
  <si>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</si>
  <si>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</si>
  <si>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</si>
  <si>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</si>
  <si>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</si>
  <si>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</si>
  <si>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</si>
  <si>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</si>
  <si>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</si>
  <si>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</si>
  <si>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</si>
  <si>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</si>
  <si>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</si>
  <si>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</si>
  <si>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</si>
  <si>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</si>
  <si>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</si>
  <si>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</si>
  <si>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</si>
  <si>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</si>
  <si>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</si>
  <si>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</si>
  <si>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</si>
  <si>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</si>
  <si>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</si>
  <si>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</si>
  <si>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</si>
  <si>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</si>
  <si>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</si>
  <si>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</si>
  <si>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</si>
  <si>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</si>
  <si>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</si>
  <si>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</si>
  <si>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</si>
  <si>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</si>
  <si>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</si>
  <si>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</si>
  <si>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</si>
  <si>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</si>
  <si>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</si>
  <si>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</si>
  <si>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</si>
  <si>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</si>
  <si>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</si>
  <si>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</si>
  <si>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</si>
  <si>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</si>
  <si>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</si>
  <si>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</si>
  <si>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</si>
  <si>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</si>
  <si>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</si>
  <si>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</si>
  <si>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</si>
  <si>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</si>
  <si>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</si>
  <si>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</si>
  <si>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</si>
  <si>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</si>
  <si>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</si>
  <si>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</si>
  <si>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</si>
  <si>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</si>
  <si>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</si>
  <si>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</si>
  <si>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</si>
  <si>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</si>
  <si>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</si>
  <si>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</si>
  <si>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</si>
  <si>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</si>
  <si>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</si>
  <si>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</si>
  <si>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</si>
  <si>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</si>
  <si>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</si>
  <si>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</si>
  <si>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</si>
  <si>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</si>
  <si>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</si>
  <si>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</si>
  <si>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</si>
  <si>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</si>
  <si>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</si>
  <si>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</si>
  <si>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</si>
  <si>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</si>
  <si>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</si>
  <si>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</si>
  <si>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</si>
  <si>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</si>
  <si>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</si>
  <si>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</si>
  <si>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</si>
  <si>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</si>
  <si>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</si>
  <si>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</si>
  <si>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</si>
  <si>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</si>
  <si>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</si>
  <si>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</si>
  <si>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</si>
  <si>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</si>
  <si>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</si>
  <si>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</si>
  <si>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</si>
  <si>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</si>
  <si>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</si>
  <si>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</si>
  <si>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</si>
  <si>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</si>
  <si>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</si>
  <si>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</si>
  <si>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</si>
  <si>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</si>
  <si>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</si>
  <si>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</si>
  <si>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</si>
  <si>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</si>
  <si>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</si>
  <si>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</si>
  <si>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</si>
  <si>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</si>
  <si>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</si>
  <si>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</si>
  <si>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</si>
  <si>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</si>
  <si>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</si>
  <si>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</si>
  <si>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</si>
  <si>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</si>
  <si>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</si>
  <si>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</si>
  <si>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</si>
  <si>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</si>
  <si>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</si>
  <si>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</si>
  <si>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</si>
  <si>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</si>
  <si>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</si>
  <si>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</si>
  <si>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</si>
  <si>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</si>
  <si>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</si>
  <si>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</si>
  <si>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</si>
  <si>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</si>
  <si>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</si>
  <si>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</si>
  <si>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</si>
  <si>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</si>
  <si>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</si>
  <si>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</si>
  <si>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</si>
  <si>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</si>
  <si>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</si>
  <si>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</si>
  <si>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</si>
  <si>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</si>
  <si>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</si>
  <si>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</si>
  <si>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</si>
  <si>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</si>
  <si>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</si>
  <si>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</si>
  <si>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</si>
  <si>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</si>
  <si>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</si>
  <si>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</si>
  <si>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</si>
  <si>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</si>
  <si>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</si>
  <si>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</si>
  <si>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</si>
  <si>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</si>
  <si>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</si>
  <si>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</si>
  <si>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</si>
  <si>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</si>
  <si>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</si>
  <si>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</si>
  <si>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</si>
  <si>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</si>
  <si>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</si>
  <si>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</si>
  <si>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</si>
  <si>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</si>
  <si>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</si>
  <si>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</si>
  <si>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</si>
  <si>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</si>
  <si>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</si>
  <si>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</si>
  <si>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</si>
  <si>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</si>
  <si>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</si>
  <si>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</si>
  <si>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</si>
  <si>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</si>
  <si>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</si>
  <si>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</si>
  <si>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</si>
  <si>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</si>
  <si>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</si>
  <si>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</si>
  <si>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</si>
  <si>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</si>
  <si>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</si>
  <si>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</si>
  <si>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</si>
  <si>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</si>
  <si>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</si>
  <si>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</si>
  <si>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</si>
  <si>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</si>
  <si>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</si>
  <si>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</si>
  <si>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</si>
  <si>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</si>
  <si>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</si>
  <si>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</si>
  <si>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</si>
  <si>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</si>
  <si>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</si>
  <si>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</si>
  <si>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</si>
  <si>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</si>
  <si>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</si>
  <si>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</si>
  <si>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</si>
  <si>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</si>
  <si>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</si>
  <si>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</si>
  <si>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</si>
  <si>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</si>
  <si>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</si>
  <si>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</si>
  <si>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</si>
  <si>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</si>
  <si>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</si>
  <si>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</si>
  <si>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</si>
  <si>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</si>
  <si>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</si>
  <si>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</si>
  <si>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</si>
  <si>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</si>
  <si>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</si>
  <si>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</si>
  <si>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</si>
  <si>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</si>
  <si>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</si>
  <si>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</si>
  <si>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</si>
  <si>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</si>
  <si>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</si>
  <si>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</si>
  <si>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</si>
  <si>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</si>
  <si>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</si>
  <si>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</si>
  <si>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</si>
  <si>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</si>
  <si>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</si>
  <si>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</si>
  <si>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</si>
  <si>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</si>
  <si>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</si>
  <si>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</si>
  <si>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</si>
  <si>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</si>
  <si>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</si>
  <si>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</si>
  <si>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</si>
  <si>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</si>
  <si>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</si>
  <si>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</si>
  <si>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</si>
  <si>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</si>
  <si>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</si>
  <si>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</si>
  <si>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</si>
  <si>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</si>
  <si>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</si>
  <si>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</si>
  <si>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</si>
  <si>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</si>
  <si>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</si>
  <si>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</si>
  <si>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</si>
  <si>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</si>
  <si>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</si>
  <si>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</si>
  <si>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</si>
  <si>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</si>
  <si>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</si>
  <si>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</si>
  <si>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</si>
  <si>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</si>
  <si>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</si>
  <si>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</si>
  <si>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</si>
  <si>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</si>
  <si>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</si>
  <si>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</si>
  <si>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</si>
  <si>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</si>
  <si>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</si>
  <si>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</si>
  <si>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</si>
  <si>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</si>
  <si>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</si>
  <si>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</si>
  <si>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</si>
  <si>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</si>
  <si>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</si>
  <si>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</si>
  <si>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</si>
  <si>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</si>
  <si>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</si>
  <si>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</si>
  <si>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</si>
  <si>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</si>
  <si>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</si>
  <si>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</si>
  <si>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</si>
  <si>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</si>
  <si>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</si>
  <si>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</si>
  <si>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</si>
  <si>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</si>
  <si>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</si>
  <si>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</si>
  <si>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</si>
  <si>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</si>
  <si>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</si>
  <si>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</si>
  <si>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</si>
  <si>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</si>
  <si>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</si>
  <si>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</si>
  <si>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</si>
  <si>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</si>
  <si>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</si>
  <si>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</si>
  <si>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</si>
  <si>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</si>
  <si>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</si>
  <si>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</si>
  <si>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</si>
  <si>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</si>
  <si>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</si>
  <si>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</si>
  <si>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</si>
  <si>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</si>
  <si>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</si>
  <si>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</si>
  <si>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</si>
  <si>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</si>
  <si>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</si>
  <si>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</si>
  <si>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</si>
  <si>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</si>
  <si>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</si>
  <si>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</si>
  <si>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</si>
  <si>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</si>
  <si>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</si>
  <si>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</si>
  <si>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</si>
  <si>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</si>
  <si>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</si>
  <si>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</si>
  <si>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</si>
  <si>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</si>
  <si>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</si>
  <si>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</si>
  <si>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</si>
  <si>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</si>
  <si>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</si>
  <si>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</si>
  <si>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</si>
  <si>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</si>
  <si>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</si>
  <si>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</si>
  <si>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</si>
  <si>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</si>
  <si>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</si>
  <si>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</si>
  <si>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</si>
  <si>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</si>
  <si>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</si>
  <si>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</si>
  <si>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</si>
  <si>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</si>
  <si>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</si>
  <si>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</si>
  <si>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</si>
  <si>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</si>
  <si>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</si>
  <si>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</si>
  <si>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</si>
  <si>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</si>
  <si>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</si>
  <si>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</si>
  <si>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</si>
  <si>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</si>
  <si>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</si>
  <si>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</si>
  <si>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</si>
  <si>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</si>
  <si>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</si>
  <si>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</si>
  <si>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</si>
  <si>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</si>
  <si>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</si>
  <si>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</si>
  <si>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</si>
  <si>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</si>
  <si>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</si>
  <si>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</si>
  <si>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</si>
  <si>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</si>
  <si>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</si>
  <si>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</si>
  <si>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</si>
  <si>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</si>
  <si>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</si>
  <si>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</si>
  <si>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</si>
  <si>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</si>
  <si>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</si>
  <si>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</si>
  <si>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</si>
  <si>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</si>
  <si>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</si>
  <si>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</si>
  <si>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</si>
  <si>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</si>
  <si>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</si>
  <si>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</si>
  <si>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</si>
  <si>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</si>
  <si>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</si>
  <si>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</si>
  <si>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</si>
  <si>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</si>
  <si>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</si>
  <si>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</si>
  <si>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</si>
  <si>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</si>
  <si>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</si>
  <si>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</si>
  <si>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</si>
  <si>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</si>
  <si>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</si>
  <si>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</si>
  <si>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</si>
  <si>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</si>
  <si>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</si>
  <si>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</si>
  <si>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</si>
  <si>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</si>
  <si>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</si>
  <si>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</si>
  <si>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</si>
  <si>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</si>
  <si>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</si>
  <si>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</si>
  <si>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</si>
  <si>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</si>
  <si>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</si>
  <si>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</si>
  <si>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</si>
  <si>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</si>
  <si>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</si>
  <si>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</si>
  <si>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</si>
  <si>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</si>
  <si>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</si>
  <si>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</si>
  <si>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</si>
  <si>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</si>
  <si>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</si>
  <si>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</si>
  <si>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</si>
  <si>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</si>
  <si>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</si>
  <si>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</si>
  <si>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</si>
  <si>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</si>
  <si>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</si>
  <si>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</si>
  <si>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</si>
  <si>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</si>
  <si>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</si>
  <si>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</si>
  <si>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</si>
  <si>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</si>
  <si>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</si>
  <si>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</si>
  <si>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</si>
  <si>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</si>
  <si>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</si>
  <si>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</si>
  <si>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</si>
  <si>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</si>
  <si>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</si>
  <si>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</si>
  <si>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</si>
  <si>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</si>
  <si>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</si>
  <si>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</si>
  <si>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</si>
  <si>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</si>
  <si>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</si>
  <si>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</si>
  <si>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</si>
  <si>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</si>
  <si>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</si>
  <si>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</si>
  <si>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</si>
  <si>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</si>
  <si>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</si>
  <si>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</si>
  <si>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</si>
  <si>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</si>
  <si>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</si>
  <si>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</si>
  <si>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</si>
  <si>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</si>
  <si>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</si>
  <si>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</si>
  <si>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</si>
  <si>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</si>
  <si>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</si>
  <si>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</si>
  <si>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</si>
  <si>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</si>
  <si>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</si>
  <si>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</si>
  <si>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</si>
  <si>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</si>
  <si>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</si>
  <si>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</si>
  <si>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</si>
  <si>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</si>
  <si>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</si>
  <si>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</si>
  <si>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</si>
  <si>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</si>
  <si>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</si>
  <si>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</si>
  <si>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</si>
  <si>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</si>
  <si>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</si>
  <si>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</si>
  <si>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</si>
  <si>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</si>
  <si>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</si>
  <si>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</si>
  <si>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</si>
  <si>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</si>
  <si>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</si>
  <si>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</si>
  <si>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</si>
  <si>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</si>
  <si>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</si>
  <si>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</si>
  <si>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</si>
  <si>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</si>
  <si>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</si>
  <si>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</si>
  <si>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</si>
  <si>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</si>
  <si>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</si>
  <si>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</si>
  <si>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</si>
  <si>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</si>
  <si>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</si>
  <si>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</si>
  <si>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</si>
  <si>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</si>
  <si>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</si>
  <si>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</si>
  <si>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</si>
  <si>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</si>
  <si>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</si>
  <si>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</si>
  <si>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</si>
  <si>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</si>
  <si>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</si>
  <si>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</si>
  <si>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</si>
  <si>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</si>
  <si>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</si>
  <si>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</si>
  <si>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</si>
  <si>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</si>
  <si>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</si>
  <si>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</si>
  <si>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</si>
  <si>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</si>
  <si>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</si>
  <si>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</si>
  <si>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</si>
  <si>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</si>
  <si>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</si>
  <si>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</si>
  <si>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</si>
  <si>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</si>
  <si>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</si>
  <si>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</si>
  <si>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</si>
  <si>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</si>
  <si>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</si>
  <si>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</si>
  <si>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</si>
  <si>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</si>
  <si>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</si>
  <si>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</si>
  <si>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</si>
  <si>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</si>
  <si>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</si>
  <si>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</si>
  <si>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</si>
  <si>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</si>
  <si>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</si>
  <si>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</si>
  <si>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</si>
  <si>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</si>
  <si>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</si>
  <si>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</si>
  <si>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</si>
  <si>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</si>
  <si>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</si>
  <si>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</si>
  <si>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</si>
  <si>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</si>
  <si>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</si>
  <si>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</si>
  <si>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</si>
  <si>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</si>
  <si>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</si>
  <si>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</si>
  <si>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</si>
  <si>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</si>
  <si>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</si>
  <si>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</si>
  <si>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</si>
  <si>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</si>
  <si>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</si>
  <si>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</si>
  <si>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</si>
  <si>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</si>
  <si>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</si>
  <si>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</si>
  <si>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</si>
  <si>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</si>
  <si>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</si>
  <si>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</si>
  <si>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</si>
  <si>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</si>
  <si>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</si>
  <si>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</si>
  <si>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</si>
  <si>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</si>
  <si>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</si>
  <si>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</si>
  <si>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</si>
  <si>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</si>
  <si>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</si>
  <si>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</si>
  <si>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</si>
  <si>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</si>
  <si>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</si>
  <si>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</si>
  <si>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</si>
  <si>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</si>
  <si>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</si>
  <si>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</si>
  <si>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</si>
  <si>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</si>
  <si>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</si>
  <si>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</si>
  <si>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</si>
  <si>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</si>
  <si>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</si>
  <si>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</si>
  <si>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</si>
  <si>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</si>
  <si>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</si>
  <si>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</si>
  <si>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</si>
  <si>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</si>
  <si>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</si>
  <si>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</si>
  <si>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</si>
  <si>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</si>
  <si>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</si>
  <si>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</si>
  <si>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</si>
  <si>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</si>
  <si>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</si>
  <si>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</si>
  <si>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</si>
  <si>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</si>
  <si>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</si>
  <si>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</si>
  <si>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</si>
  <si>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</si>
  <si>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</si>
  <si>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</si>
  <si>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</si>
  <si>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</si>
  <si>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</si>
  <si>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</si>
  <si>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</si>
  <si>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</si>
  <si>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</si>
  <si>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</si>
  <si>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</si>
  <si>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</si>
  <si>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</si>
  <si>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</si>
  <si>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</si>
  <si>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</si>
  <si>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</si>
  <si>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</si>
  <si>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</si>
  <si>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</si>
  <si>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</si>
  <si>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</si>
  <si>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</si>
  <si>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</si>
  <si>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</si>
  <si>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</si>
  <si>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</si>
  <si>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</si>
  <si>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</si>
  <si>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</si>
  <si>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</si>
  <si>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</si>
  <si>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</si>
  <si>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</si>
  <si>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</si>
  <si>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</si>
  <si>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</si>
  <si>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</si>
  <si>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</si>
  <si>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</si>
  <si>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</si>
  <si>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</si>
  <si>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</si>
  <si>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</si>
  <si>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</si>
  <si>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</si>
  <si>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</si>
  <si>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</si>
  <si>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</si>
  <si>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</si>
  <si>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</si>
  <si>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</si>
  <si>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</si>
  <si>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</si>
  <si>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</si>
  <si>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</si>
  <si>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</si>
  <si>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</si>
  <si>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</si>
  <si>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</si>
  <si>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</si>
  <si>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</si>
  <si>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</si>
  <si>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</si>
  <si>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</si>
  <si>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</si>
  <si>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</si>
  <si>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</si>
  <si>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</si>
  <si>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</si>
  <si>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</si>
  <si>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</si>
  <si>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</si>
  <si>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</si>
  <si>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</si>
  <si>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</si>
  <si>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</si>
  <si>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</si>
  <si>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</si>
  <si>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</si>
  <si>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</si>
  <si>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</si>
  <si>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</si>
  <si>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</si>
  <si>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</si>
  <si>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</si>
  <si>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</si>
  <si>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</si>
  <si>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</si>
  <si>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</si>
  <si>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</si>
  <si>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</si>
  <si>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</si>
  <si>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</si>
  <si>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</si>
  <si>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</si>
  <si>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</si>
  <si>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</si>
  <si>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</si>
  <si>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</si>
  <si>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</si>
  <si>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</si>
  <si>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</si>
  <si>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</si>
  <si>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</si>
  <si>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</si>
  <si>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</si>
  <si>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</si>
  <si>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</si>
  <si>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</si>
  <si>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</si>
  <si>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</si>
  <si>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</si>
  <si>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</si>
  <si>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</si>
  <si>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</si>
  <si>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</si>
  <si>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</si>
  <si>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</si>
  <si>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</si>
  <si>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</si>
  <si>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</si>
  <si>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</si>
  <si>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</si>
  <si>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</si>
  <si>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</si>
  <si>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</si>
  <si>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</si>
  <si>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</si>
  <si>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</si>
  <si>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</si>
  <si>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</si>
  <si>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</si>
  <si>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</si>
  <si>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</si>
  <si>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</si>
  <si>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</si>
  <si>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</si>
  <si>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</si>
  <si>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</si>
  <si>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</si>
  <si>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</si>
  <si>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</si>
  <si>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</si>
  <si>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</si>
  <si>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</si>
  <si>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</si>
  <si>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</si>
  <si>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</si>
  <si>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</si>
  <si>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</si>
  <si>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</si>
  <si>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</si>
  <si>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</si>
  <si>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</si>
  <si>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</si>
  <si>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</si>
  <si>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</si>
  <si>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</si>
  <si>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</si>
  <si>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</si>
  <si>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</si>
  <si>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</si>
  <si>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</si>
  <si>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</si>
  <si>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</si>
  <si>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</si>
  <si>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</si>
  <si>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</si>
  <si>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</si>
  <si>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</si>
  <si>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</si>
  <si>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</si>
  <si>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</si>
  <si>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</si>
  <si>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</si>
  <si>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</si>
  <si>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</si>
  <si>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</si>
  <si>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</si>
  <si>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</si>
  <si>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</si>
  <si>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</si>
  <si>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</si>
  <si>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</si>
  <si>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</si>
  <si>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</si>
  <si>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</si>
  <si>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</si>
  <si>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</si>
  <si>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</si>
  <si>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</si>
  <si>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</si>
  <si>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</si>
  <si>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</si>
  <si>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</si>
  <si>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</si>
  <si>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</si>
  <si>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</si>
  <si>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</si>
  <si>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</si>
  <si>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</si>
  <si>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</si>
  <si>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</si>
  <si>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</si>
  <si>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</si>
  <si>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</si>
  <si>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</si>
  <si>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</si>
  <si>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</si>
  <si>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</si>
  <si>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</si>
  <si>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</si>
  <si>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</si>
  <si>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</si>
  <si>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</si>
  <si>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</si>
  <si>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</si>
  <si>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</si>
  <si>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</si>
  <si>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</si>
  <si>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</si>
  <si>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</si>
  <si>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</si>
  <si>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</si>
  <si>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</si>
  <si>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</si>
  <si>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</si>
  <si>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</si>
  <si>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</si>
  <si>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</si>
  <si>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</si>
  <si>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</si>
  <si>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</si>
  <si>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</si>
  <si>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</si>
  <si>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</si>
  <si>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</si>
  <si>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</si>
  <si>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</si>
  <si>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</si>
  <si>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</si>
  <si>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</si>
  <si>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</si>
  <si>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</si>
  <si>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</si>
  <si>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</si>
  <si>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</si>
  <si>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</si>
  <si>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</si>
  <si>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</si>
  <si>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</si>
  <si>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</si>
  <si>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</si>
  <si>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</si>
  <si>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</si>
  <si>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</si>
  <si>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</si>
  <si>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</si>
  <si>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</si>
  <si>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</si>
  <si>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</si>
  <si>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</si>
  <si>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</si>
  <si>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</si>
  <si>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</si>
  <si>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</si>
  <si>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</si>
  <si>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</si>
  <si>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</si>
  <si>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</si>
  <si>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</si>
  <si>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</si>
  <si>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</si>
  <si>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</si>
  <si>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</si>
  <si>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</si>
  <si>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</si>
  <si>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</si>
  <si>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</si>
  <si>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</si>
  <si>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</si>
  <si>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</si>
  <si>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</si>
  <si>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</si>
  <si>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</si>
  <si>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</si>
  <si>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</si>
  <si>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</si>
  <si>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</si>
  <si>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</si>
  <si>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</si>
  <si>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</si>
  <si>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</si>
  <si>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</si>
  <si>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</si>
  <si>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</si>
  <si>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</si>
  <si>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</si>
  <si>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</si>
  <si>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</si>
  <si>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</si>
  <si>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</si>
  <si>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</si>
  <si>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</si>
  <si>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</si>
  <si>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</si>
  <si>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</si>
  <si>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</si>
  <si>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</si>
  <si>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</si>
  <si>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</si>
  <si>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</si>
  <si>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</si>
  <si>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</si>
  <si>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</si>
  <si>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</si>
  <si>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</si>
  <si>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</si>
  <si>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</si>
  <si>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</si>
  <si>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</si>
  <si>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</si>
  <si>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</si>
  <si>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</si>
  <si>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</si>
  <si>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</si>
  <si>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</si>
  <si>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</si>
  <si>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</si>
  <si>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</si>
  <si>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</si>
  <si>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</si>
  <si>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</si>
  <si>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</si>
  <si>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</si>
  <si>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</si>
  <si>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</si>
  <si>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</si>
  <si>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</si>
  <si>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</si>
  <si>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</si>
  <si>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</si>
  <si>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</si>
  <si>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</si>
  <si>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</si>
  <si>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</si>
  <si>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</si>
  <si>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</si>
  <si>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</si>
  <si>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</si>
  <si>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</si>
  <si>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</si>
  <si>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</si>
  <si>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</si>
  <si>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</si>
  <si>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</si>
  <si>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</si>
  <si>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</si>
  <si>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</si>
  <si>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</si>
  <si>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</si>
  <si>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</si>
  <si>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</si>
  <si>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</si>
  <si>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</si>
  <si>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</si>
  <si>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</si>
  <si>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</si>
  <si>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</si>
  <si>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</si>
  <si>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</si>
  <si>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</si>
  <si>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</si>
  <si>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</si>
  <si>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</si>
  <si>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</si>
  <si>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</si>
  <si>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</si>
  <si>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</si>
  <si>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</si>
  <si>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</si>
  <si>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</si>
  <si>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</si>
  <si>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</si>
  <si>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</si>
  <si>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</si>
  <si>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</si>
  <si>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</si>
  <si>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</si>
  <si>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</si>
  <si>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</si>
  <si>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</si>
  <si>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</si>
  <si>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</si>
  <si>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</si>
  <si>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</si>
  <si>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</si>
  <si>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</si>
  <si>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</si>
  <si>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</si>
  <si>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</si>
  <si>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</si>
  <si>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</si>
  <si>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</si>
  <si>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</si>
  <si>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</si>
  <si>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</si>
  <si>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</si>
  <si>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</si>
  <si>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</si>
  <si>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</si>
  <si>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</si>
  <si>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</si>
  <si>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</si>
  <si>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</si>
  <si>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</si>
  <si>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</si>
  <si>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</si>
  <si>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</si>
  <si>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</si>
  <si>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</si>
  <si>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</si>
  <si>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</si>
  <si>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</si>
  <si>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</si>
  <si>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</si>
  <si>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</si>
  <si>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</si>
  <si>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</si>
  <si>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</si>
  <si>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</si>
  <si>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</si>
  <si>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</si>
  <si>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</si>
  <si>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</si>
  <si>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</si>
  <si>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</si>
  <si>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</si>
  <si>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</si>
  <si>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</si>
  <si>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</si>
  <si>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</si>
  <si>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</si>
  <si>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</si>
  <si>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</si>
  <si>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</si>
  <si>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</si>
  <si>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</si>
  <si>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</si>
  <si>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</si>
  <si>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</si>
  <si>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</si>
  <si>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</si>
  <si>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</si>
  <si>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</si>
  <si>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</si>
  <si>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</si>
  <si>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</si>
  <si>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</si>
  <si>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</si>
  <si>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</si>
  <si>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</si>
  <si>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</si>
  <si>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</si>
  <si>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</si>
  <si>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</si>
  <si>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</si>
  <si>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</si>
  <si>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</si>
  <si>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</si>
  <si>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</si>
  <si>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</si>
  <si>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</si>
  <si>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</si>
  <si>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</si>
  <si>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</si>
  <si>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</si>
  <si>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</si>
  <si>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</si>
  <si>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</si>
  <si>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</si>
  <si>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</si>
  <si>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</si>
  <si>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</si>
  <si>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</si>
  <si>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</si>
  <si>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</si>
  <si>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</si>
  <si>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</si>
  <si>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</si>
  <si>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</si>
  <si>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</si>
  <si>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</si>
  <si>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</si>
  <si>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</si>
  <si>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</si>
  <si>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</si>
  <si>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</si>
  <si>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</si>
  <si>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</si>
  <si>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</si>
  <si>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</si>
  <si>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</si>
  <si>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</si>
  <si>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</si>
  <si>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</si>
  <si>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</si>
  <si>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</si>
  <si>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</si>
  <si>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</si>
  <si>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</si>
  <si>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</si>
  <si>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</si>
  <si>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</si>
  <si>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</si>
  <si>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</si>
  <si>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</si>
  <si>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</si>
  <si>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</si>
  <si>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</si>
  <si>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</si>
  <si>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</si>
  <si>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</si>
  <si>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</si>
  <si>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</si>
  <si>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</si>
  <si>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</si>
  <si>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</si>
  <si>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</si>
  <si>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</si>
  <si>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</si>
  <si>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</si>
  <si>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</si>
  <si>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</si>
  <si>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</si>
  <si>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</si>
  <si>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</si>
  <si>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</si>
  <si>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</si>
  <si>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</si>
  <si>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</si>
  <si>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</si>
  <si>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</si>
  <si>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</si>
  <si>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</si>
  <si>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</si>
  <si>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</si>
  <si>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</si>
  <si>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</si>
  <si>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</si>
  <si>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</si>
  <si>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</si>
  <si>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</si>
  <si>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</si>
  <si>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</si>
  <si>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</si>
  <si>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</si>
  <si>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</si>
  <si>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</si>
  <si>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</si>
  <si>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</si>
  <si>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</si>
  <si>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</si>
  <si>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</si>
  <si>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</si>
  <si>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</si>
  <si>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</si>
  <si>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</si>
  <si>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</si>
  <si>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</si>
  <si>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</si>
  <si>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</si>
  <si>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</si>
  <si>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</si>
  <si>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</si>
  <si>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</si>
  <si>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</si>
  <si>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</si>
  <si>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</si>
  <si>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</si>
  <si>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</si>
  <si>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</si>
  <si>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</si>
  <si>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</si>
  <si>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</si>
  <si>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</si>
  <si>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</si>
  <si>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</si>
  <si>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</si>
  <si>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</si>
  <si>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</si>
  <si>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</si>
  <si>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</si>
  <si>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</si>
  <si>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</si>
  <si>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</si>
  <si>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</si>
  <si>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</si>
  <si>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</si>
  <si>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</si>
  <si>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</si>
  <si>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</si>
  <si>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</si>
  <si>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</si>
  <si>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</si>
  <si>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</si>
  <si>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</si>
  <si>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</si>
  <si>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</si>
  <si>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</si>
  <si>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</si>
  <si>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</si>
  <si>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</si>
  <si>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</si>
  <si>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</si>
  <si>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</si>
  <si>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</si>
  <si>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</si>
  <si>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</si>
  <si>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</si>
  <si>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</si>
  <si>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</si>
  <si>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</si>
  <si>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</si>
  <si>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</si>
  <si>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</si>
  <si>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</si>
  <si>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</si>
  <si>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</si>
  <si>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</si>
  <si>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</si>
  <si>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</si>
  <si>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</si>
  <si>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</si>
  <si>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</si>
  <si>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</si>
  <si>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</si>
  <si>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</si>
  <si>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</si>
  <si>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</si>
  <si>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</si>
  <si>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</si>
  <si>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</si>
  <si>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</si>
  <si>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</si>
  <si>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</si>
  <si>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</si>
  <si>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</si>
  <si>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</si>
  <si>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</si>
  <si>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</si>
  <si>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</si>
  <si>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</si>
  <si>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</si>
  <si>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</si>
  <si>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</si>
  <si>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</si>
  <si>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</si>
  <si>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</si>
  <si>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</si>
  <si>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</si>
  <si>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</si>
  <si>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</si>
  <si>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</si>
  <si>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</si>
  <si>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</si>
  <si>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</si>
  <si>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</si>
  <si>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</si>
  <si>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</si>
  <si>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</si>
  <si>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</si>
  <si>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</si>
  <si>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</si>
  <si>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</si>
  <si>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</si>
  <si>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</si>
  <si>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</si>
  <si>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</si>
  <si>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</si>
  <si>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</si>
  <si>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</si>
  <si>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</si>
  <si>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</si>
  <si>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</si>
  <si>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</si>
  <si>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</si>
  <si>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</si>
  <si>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</si>
  <si>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</si>
  <si>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</si>
  <si>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</si>
  <si>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</si>
  <si>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</si>
  <si>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</si>
  <si>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</si>
  <si>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</si>
  <si>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</si>
  <si>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</si>
  <si>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</si>
  <si>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</si>
  <si>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</si>
  <si>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</si>
  <si>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</si>
  <si>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</si>
  <si>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</si>
  <si>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</si>
  <si>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</si>
  <si>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</si>
  <si>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</si>
  <si>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</si>
  <si>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</si>
  <si>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</si>
  <si>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</si>
  <si>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</si>
  <si>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</si>
  <si>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</si>
  <si>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</si>
  <si>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</si>
  <si>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</si>
  <si>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</si>
  <si>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</si>
  <si>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</si>
  <si>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</si>
  <si>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</si>
  <si>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</si>
  <si>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</si>
  <si>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</si>
  <si>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</si>
  <si>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</si>
  <si>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</si>
  <si>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</si>
  <si>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</si>
  <si>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</si>
  <si>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</si>
  <si>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</si>
  <si>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</si>
  <si>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</si>
  <si>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</si>
  <si>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</si>
  <si>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</si>
  <si>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</si>
  <si>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</si>
  <si>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</si>
  <si>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</si>
  <si>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</si>
  <si>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</si>
  <si>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</si>
  <si>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</si>
  <si>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</si>
  <si>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</si>
  <si>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</si>
  <si>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</si>
  <si>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</si>
  <si>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</si>
  <si>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</si>
  <si>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</si>
  <si>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</si>
  <si>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</si>
  <si>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</si>
  <si>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</si>
  <si>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</si>
  <si>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</si>
  <si>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</si>
  <si>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</si>
  <si>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</si>
  <si>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</si>
  <si>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</si>
  <si>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</si>
  <si>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</si>
  <si>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</si>
  <si>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</si>
  <si>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</si>
  <si>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</si>
  <si>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</si>
  <si>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</si>
  <si>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</si>
  <si>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</si>
  <si>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</si>
  <si>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</si>
  <si>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</si>
  <si>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</si>
  <si>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</si>
  <si>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</si>
  <si>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</si>
  <si>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</si>
  <si>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</si>
  <si>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</si>
  <si>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</si>
  <si>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</si>
  <si>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</si>
  <si>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</si>
  <si>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</si>
  <si>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</si>
  <si>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</si>
  <si>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</si>
  <si>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</si>
  <si>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</si>
  <si>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</si>
  <si>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</si>
  <si>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</si>
  <si>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</si>
  <si>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</si>
  <si>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</si>
  <si>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</si>
  <si>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</si>
  <si>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</si>
  <si>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</si>
  <si>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</si>
  <si>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</si>
  <si>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</si>
  <si>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</si>
  <si>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</si>
  <si>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</si>
  <si>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</si>
  <si>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</si>
  <si>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</si>
  <si>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</si>
  <si>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</si>
  <si>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</si>
  <si>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</si>
  <si>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</si>
  <si>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</si>
  <si>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</si>
  <si>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</si>
  <si>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</si>
  <si>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</si>
  <si>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</si>
  <si>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</si>
  <si>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</si>
  <si>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</si>
  <si>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</si>
  <si>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</si>
  <si>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</si>
  <si>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</si>
  <si>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</si>
  <si>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</si>
  <si>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</si>
  <si>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</si>
  <si>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</si>
  <si>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</si>
  <si>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</si>
  <si>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</si>
  <si>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</si>
  <si>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</si>
  <si>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</si>
  <si>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</si>
  <si>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</si>
  <si>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</si>
  <si>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</si>
  <si>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</si>
  <si>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</si>
  <si>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</si>
  <si>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</si>
  <si>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</si>
  <si>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</si>
  <si>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</si>
  <si>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</si>
  <si>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</si>
  <si>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</si>
  <si>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</si>
  <si>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</si>
  <si>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</si>
  <si>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</si>
  <si>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</si>
  <si>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</si>
  <si>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</si>
  <si>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</si>
  <si>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</si>
  <si>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</si>
  <si>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</si>
  <si>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</si>
  <si>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</si>
  <si>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</si>
  <si>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</si>
  <si>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</si>
  <si>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</si>
  <si>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</si>
  <si>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</si>
  <si>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</si>
  <si>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</si>
  <si>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</si>
  <si>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</si>
  <si>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</si>
  <si>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</si>
  <si>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</si>
  <si>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</si>
  <si>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</si>
  <si>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</si>
  <si>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</si>
  <si>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</si>
  <si>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</si>
  <si>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</si>
  <si>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</si>
  <si>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</si>
  <si>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</si>
  <si>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</si>
  <si>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</si>
  <si>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</si>
  <si>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</si>
  <si>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</si>
  <si>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</si>
  <si>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</si>
  <si>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</si>
  <si>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</si>
  <si>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</si>
  <si>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</si>
  <si>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</si>
  <si>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</si>
  <si>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</si>
  <si>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</si>
  <si>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</si>
  <si>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</si>
  <si>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</si>
  <si>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</si>
  <si>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</si>
  <si>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</si>
  <si>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</si>
  <si>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</si>
  <si>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</si>
  <si>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</si>
  <si>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</si>
  <si>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</si>
  <si>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</si>
  <si>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</si>
  <si>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</si>
  <si>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</si>
  <si>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</si>
  <si>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</si>
  <si>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</si>
  <si>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</si>
  <si>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</si>
  <si>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</si>
  <si>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</si>
  <si>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</si>
  <si>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</si>
  <si>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</si>
  <si>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</si>
  <si>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</si>
  <si>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</si>
  <si>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</si>
  <si>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</si>
  <si>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</si>
  <si>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</si>
  <si>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</si>
  <si>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</si>
  <si>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</si>
  <si>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</si>
  <si>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</si>
  <si>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</si>
  <si>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</si>
  <si>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</si>
  <si>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</si>
  <si>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</si>
  <si>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</si>
  <si>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</si>
  <si>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</si>
  <si>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</si>
  <si>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</si>
  <si>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</si>
  <si>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</si>
  <si>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</si>
  <si>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</si>
  <si>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</si>
  <si>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</si>
  <si>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</si>
  <si>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</si>
  <si>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</si>
  <si>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</si>
  <si>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</si>
  <si>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</si>
  <si>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</si>
  <si>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</si>
  <si>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</si>
  <si>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</si>
  <si>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</si>
  <si>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</si>
  <si>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</si>
  <si>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</si>
  <si>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</si>
  <si>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</si>
  <si>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</si>
  <si>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</si>
  <si>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</si>
  <si>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</si>
  <si>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</si>
  <si>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</si>
  <si>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</si>
  <si>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</si>
  <si>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</si>
  <si>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</si>
  <si>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</si>
  <si>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</si>
  <si>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</si>
  <si>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</si>
  <si>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</si>
  <si>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</si>
  <si>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</si>
  <si>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</si>
  <si>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</si>
  <si>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</si>
  <si>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</si>
  <si>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</si>
  <si>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</si>
  <si>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</si>
  <si>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</si>
  <si>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</si>
  <si>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</si>
  <si>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</si>
  <si>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</si>
  <si>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</si>
  <si>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</si>
  <si>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</si>
  <si>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</si>
  <si>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</si>
  <si>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</si>
  <si>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</si>
  <si>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</si>
  <si>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</si>
  <si>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</si>
  <si>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</si>
  <si>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</si>
  <si>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</si>
  <si>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</si>
  <si>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</si>
  <si>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</si>
  <si>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</si>
  <si>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</si>
  <si>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</si>
  <si>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</si>
  <si>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</si>
  <si>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</si>
  <si>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</si>
  <si>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</si>
  <si>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</si>
  <si>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</si>
  <si>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</si>
  <si>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</si>
  <si>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</si>
  <si>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</si>
  <si>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</si>
  <si>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</si>
  <si>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</si>
  <si>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</si>
  <si>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</si>
  <si>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</si>
  <si>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</si>
  <si>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</si>
  <si>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</si>
  <si>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</si>
  <si>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</si>
  <si>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</si>
  <si>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</si>
  <si>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</si>
  <si>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</si>
  <si>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</si>
  <si>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</si>
  <si>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</si>
  <si>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</si>
  <si>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</si>
  <si>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</si>
  <si>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</si>
  <si>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</si>
  <si>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</si>
  <si>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</si>
  <si>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</si>
  <si>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</si>
  <si>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</si>
  <si>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</si>
  <si>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</si>
  <si>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</si>
  <si>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</si>
  <si>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</si>
  <si>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</si>
  <si>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</si>
  <si>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</si>
  <si>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</si>
  <si>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</si>
  <si>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</si>
  <si>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</si>
  <si>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</si>
  <si>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</si>
  <si>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</si>
  <si>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</si>
  <si>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</si>
  <si>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</si>
  <si>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</si>
  <si>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</si>
  <si>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</si>
  <si>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</si>
  <si>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</si>
  <si>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</si>
  <si>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</si>
  <si>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</si>
  <si>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</si>
  <si>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</si>
  <si>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</si>
  <si>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</si>
  <si>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</si>
  <si>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</si>
  <si>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</si>
  <si>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</si>
  <si>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</si>
  <si>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</si>
  <si>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</si>
  <si>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</si>
  <si>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</si>
  <si>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</si>
  <si>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</si>
  <si>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</si>
  <si>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</si>
  <si>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</si>
  <si>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</si>
  <si>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</si>
  <si>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</si>
  <si>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</si>
  <si>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</si>
  <si>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</si>
  <si>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</si>
  <si>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</si>
  <si>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</si>
  <si>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</si>
  <si>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</si>
  <si>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</si>
  <si>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</si>
  <si>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</si>
  <si>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</si>
  <si>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</si>
  <si>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</si>
  <si>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</si>
  <si>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</si>
  <si>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</si>
  <si>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</si>
  <si>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</si>
  <si>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</si>
  <si>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</si>
  <si>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</si>
  <si>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</si>
  <si>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</si>
  <si>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</si>
  <si>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</si>
  <si>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</si>
  <si>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</si>
  <si>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</si>
  <si>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</si>
  <si>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</si>
  <si>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</si>
  <si>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</si>
  <si>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</si>
  <si>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</si>
  <si>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</si>
  <si>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</si>
  <si>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</si>
  <si>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</si>
  <si>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</si>
  <si>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</si>
  <si>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</si>
  <si>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</si>
  <si>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</si>
  <si>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</si>
  <si>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</si>
  <si>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</si>
  <si>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</si>
  <si>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</si>
  <si>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</si>
  <si>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</si>
  <si>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</si>
  <si>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</si>
  <si>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</si>
  <si>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</si>
  <si>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</si>
  <si>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</si>
  <si>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</si>
  <si>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</si>
  <si>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</si>
  <si>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</si>
  <si>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</si>
  <si>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</si>
  <si>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</si>
  <si>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</si>
  <si>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</si>
  <si>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</si>
  <si>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</si>
  <si>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</si>
  <si>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</si>
  <si>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</si>
  <si>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</si>
  <si>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</si>
  <si>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</si>
  <si>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</si>
  <si>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</si>
  <si>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</si>
  <si>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</si>
  <si>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</si>
  <si>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</si>
  <si>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</si>
  <si>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</si>
  <si>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</si>
  <si>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</si>
  <si>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</si>
  <si>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</si>
  <si>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</si>
  <si>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</si>
  <si>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</si>
  <si>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</si>
  <si>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</si>
  <si>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</si>
  <si>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</si>
  <si>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</si>
  <si>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</si>
  <si>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</si>
  <si>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</si>
  <si>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</si>
  <si>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</si>
  <si>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</si>
  <si>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</si>
  <si>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</si>
  <si>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</si>
  <si>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</si>
  <si>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</si>
  <si>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</si>
  <si>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</si>
  <si>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</si>
  <si>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</si>
  <si>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</si>
  <si>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</si>
  <si>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</si>
  <si>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</si>
  <si>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</si>
  <si>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</si>
  <si>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</si>
  <si>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</si>
  <si>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</si>
  <si>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</si>
  <si>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</si>
  <si>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</si>
  <si>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</si>
  <si>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</si>
  <si>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</si>
  <si>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</si>
  <si>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</si>
  <si>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</si>
  <si>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</si>
  <si>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</si>
  <si>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</si>
  <si>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</si>
  <si>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</si>
  <si>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</si>
  <si>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</si>
  <si>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</si>
  <si>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</si>
  <si>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</si>
  <si>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</si>
  <si>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</si>
  <si>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</si>
  <si>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</si>
  <si>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</si>
  <si>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</si>
  <si>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</si>
  <si>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</si>
  <si>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</si>
  <si>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</si>
  <si>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</si>
  <si>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</si>
  <si>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</si>
  <si>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</si>
  <si>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</si>
  <si>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</si>
  <si>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</si>
  <si>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</si>
  <si>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</si>
  <si>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</si>
  <si>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</si>
  <si>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</si>
  <si>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</si>
  <si>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</si>
  <si>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</si>
  <si>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</si>
  <si>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</si>
  <si>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</si>
  <si>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</si>
  <si>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</si>
  <si>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</si>
  <si>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</si>
  <si>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</si>
  <si>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</si>
  <si>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</si>
  <si>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</si>
  <si>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</si>
  <si>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</si>
  <si>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</si>
  <si>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</si>
  <si>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</si>
  <si>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</si>
  <si>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</si>
  <si>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</si>
  <si>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</si>
  <si>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</si>
  <si>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</si>
  <si>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</si>
  <si>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</si>
  <si>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</si>
  <si>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</si>
  <si>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</si>
  <si>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</si>
  <si>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</si>
  <si>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</si>
  <si>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</si>
  <si>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</si>
  <si>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</si>
  <si>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</si>
  <si>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</si>
  <si>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</si>
  <si>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</si>
  <si>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</si>
  <si>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</si>
  <si>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</si>
  <si>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</si>
  <si>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</si>
  <si>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</si>
  <si>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</si>
  <si>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</si>
  <si>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</si>
  <si>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</si>
  <si>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</si>
  <si>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</si>
  <si>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</si>
  <si>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</si>
  <si>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</si>
  <si>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</si>
  <si>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</si>
  <si>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</si>
  <si>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</si>
  <si>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</si>
  <si>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</si>
  <si>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</si>
  <si>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</si>
  <si>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</si>
  <si>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</si>
  <si>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</si>
  <si>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</si>
  <si>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</si>
  <si>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</si>
  <si>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</si>
  <si>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</si>
  <si>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</si>
  <si>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</si>
  <si>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</si>
  <si>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</si>
  <si>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</si>
  <si>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</si>
  <si>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</si>
  <si>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</si>
  <si>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</si>
  <si>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</si>
  <si>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</si>
  <si>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</si>
  <si>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</si>
  <si>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</si>
  <si>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</si>
  <si>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</si>
  <si>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</si>
  <si>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</si>
  <si>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</si>
  <si>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</si>
  <si>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</si>
  <si>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</si>
  <si>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</si>
  <si>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</si>
  <si>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</si>
  <si>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</si>
  <si>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</si>
  <si>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</si>
  <si>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</si>
  <si>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</si>
  <si>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</si>
  <si>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</si>
  <si>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</si>
  <si>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</si>
  <si>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</si>
  <si>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</si>
  <si>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</si>
  <si>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</si>
  <si>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</si>
  <si>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</si>
  <si>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</si>
  <si>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</si>
  <si>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</si>
  <si>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</si>
  <si>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</si>
  <si>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</si>
  <si>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</si>
  <si>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</si>
  <si>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</si>
  <si>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</si>
  <si>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</si>
  <si>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</si>
  <si>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</si>
  <si>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</si>
  <si>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</si>
  <si>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</si>
  <si>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</si>
  <si>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</si>
  <si>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</si>
  <si>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</si>
  <si>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</si>
  <si>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</si>
  <si>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</si>
  <si>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</si>
  <si>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</si>
  <si>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</si>
  <si>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</si>
  <si>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</si>
  <si>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</si>
  <si>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</si>
  <si>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</si>
  <si>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</si>
  <si>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</si>
  <si>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</si>
  <si>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</si>
  <si>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</si>
  <si>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</si>
  <si>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</si>
  <si>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</si>
  <si>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</si>
  <si>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</si>
  <si>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</si>
  <si>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</si>
  <si>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</si>
  <si>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</si>
  <si>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</si>
  <si>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</si>
  <si>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</si>
  <si>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</si>
  <si>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</si>
  <si>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</si>
  <si>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</si>
  <si>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</si>
  <si>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</si>
  <si>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</si>
  <si>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</si>
  <si>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</si>
  <si>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</si>
  <si>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</si>
  <si>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</si>
  <si>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</si>
  <si>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</si>
  <si>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</si>
  <si>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</si>
  <si>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</si>
  <si>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</si>
  <si>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</si>
  <si>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</si>
  <si>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</si>
  <si>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</si>
  <si>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</si>
  <si>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</si>
  <si>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</si>
  <si>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</si>
  <si>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</si>
  <si>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</si>
  <si>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</si>
  <si>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</si>
  <si>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</si>
  <si>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</si>
  <si>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</si>
  <si>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</si>
  <si>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</si>
  <si>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</si>
  <si>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</si>
  <si>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</si>
  <si>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</si>
  <si>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</si>
  <si>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</si>
  <si>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</si>
  <si>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</si>
  <si>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</si>
  <si>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</si>
  <si>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</si>
  <si>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</si>
  <si>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</si>
  <si>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</si>
  <si>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</si>
  <si>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</si>
  <si>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</si>
  <si>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</si>
  <si>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</si>
  <si>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</si>
  <si>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</si>
  <si>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</si>
  <si>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</si>
  <si>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</si>
  <si>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</si>
  <si>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</si>
  <si>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</si>
  <si>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</si>
  <si>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</si>
  <si>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</si>
  <si>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</si>
  <si>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</si>
  <si>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</si>
  <si>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</si>
  <si>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</si>
  <si>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</si>
  <si>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</si>
  <si>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</si>
  <si>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</si>
  <si>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</si>
  <si>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</si>
  <si>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</si>
  <si>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</si>
  <si>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</si>
  <si>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</si>
  <si>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</si>
  <si>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</si>
  <si>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</si>
  <si>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</si>
  <si>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</si>
  <si>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</si>
  <si>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</si>
  <si>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</si>
  <si>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</si>
  <si>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</si>
  <si>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</si>
  <si>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</si>
  <si>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</si>
  <si>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</si>
  <si>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</si>
  <si>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</si>
  <si>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</si>
  <si>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</si>
  <si>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</si>
  <si>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</si>
  <si>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</si>
  <si>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</si>
  <si>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</si>
  <si>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</si>
  <si>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</si>
  <si>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</si>
  <si>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</si>
  <si>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</si>
  <si>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</si>
  <si>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</si>
  <si>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</si>
  <si>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</si>
  <si>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</si>
  <si>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</si>
  <si>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</si>
  <si>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</si>
  <si>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</si>
  <si>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</si>
  <si>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</si>
  <si>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</si>
  <si>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</si>
  <si>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</si>
  <si>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</si>
  <si>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</si>
  <si>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</si>
  <si>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</si>
  <si>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</si>
  <si>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</si>
  <si>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</si>
  <si>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</si>
  <si>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</si>
  <si>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</si>
  <si>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</si>
  <si>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</si>
  <si>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</si>
  <si>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</si>
  <si>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</si>
  <si>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</si>
  <si>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</si>
  <si>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</si>
  <si>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</si>
  <si>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</si>
  <si>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</si>
  <si>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</si>
  <si>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</si>
  <si>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</si>
  <si>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</si>
  <si>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</si>
  <si>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</si>
  <si>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</si>
  <si>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</si>
  <si>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</si>
  <si>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</si>
  <si>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</si>
  <si>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</si>
  <si>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</si>
  <si>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</si>
  <si>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</si>
  <si>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</si>
  <si>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</si>
  <si>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</si>
  <si>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</si>
  <si>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</si>
  <si>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</si>
  <si>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</si>
  <si>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</si>
  <si>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</si>
  <si>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</si>
  <si>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</si>
  <si>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</si>
  <si>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</si>
  <si>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</si>
  <si>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</si>
  <si>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</si>
  <si>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</si>
  <si>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</si>
  <si>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</si>
  <si>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</si>
  <si>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</si>
  <si>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</si>
  <si>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</si>
  <si>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</si>
  <si>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</si>
  <si>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</si>
  <si>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</si>
  <si>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</si>
  <si>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</si>
  <si>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</si>
  <si>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</si>
  <si>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</si>
  <si>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</si>
  <si>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</si>
  <si>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</si>
  <si>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</si>
  <si>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</si>
  <si>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</si>
  <si>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</si>
  <si>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</si>
  <si>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</si>
  <si>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</si>
  <si>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</si>
  <si>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</si>
  <si>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</si>
  <si>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</si>
  <si>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</si>
  <si>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</si>
  <si>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</si>
  <si>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</si>
  <si>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</si>
  <si>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</si>
  <si>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</si>
  <si>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</si>
  <si>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</si>
  <si>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</si>
  <si>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</si>
  <si>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</si>
  <si>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</si>
  <si>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</si>
  <si>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</si>
  <si>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</si>
  <si>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</si>
  <si>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</si>
  <si>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</si>
  <si>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</si>
  <si>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</si>
  <si>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</si>
  <si>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</si>
  <si>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</si>
  <si>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</si>
  <si>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</si>
  <si>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</si>
  <si>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</si>
  <si>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</si>
  <si>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</si>
  <si>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</si>
  <si>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</si>
  <si>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</si>
  <si>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</si>
  <si>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</si>
  <si>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</si>
  <si>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</si>
  <si>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</si>
  <si>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</si>
  <si>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</si>
  <si>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</si>
  <si>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</si>
  <si>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</si>
  <si>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</si>
  <si>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</si>
  <si>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</si>
  <si>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</si>
  <si>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</si>
  <si>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</si>
  <si>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</si>
  <si>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</si>
  <si>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</si>
  <si>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</si>
  <si>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</si>
  <si>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</si>
  <si>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</si>
  <si>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</si>
  <si>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</si>
  <si>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</si>
  <si>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</si>
  <si>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</si>
  <si>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</si>
  <si>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</si>
  <si>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</si>
  <si>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</si>
  <si>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</si>
  <si>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</si>
  <si>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</si>
  <si>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</si>
  <si>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</si>
  <si>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</si>
  <si>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</si>
  <si>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</si>
  <si>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</si>
  <si>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</si>
  <si>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</si>
  <si>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</si>
  <si>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</si>
  <si>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</si>
  <si>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</si>
  <si>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</si>
  <si>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</si>
  <si>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</si>
  <si>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</si>
  <si>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</si>
  <si>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</si>
  <si>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</si>
  <si>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</si>
  <si>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</si>
  <si>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</si>
  <si>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</si>
  <si>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</si>
  <si>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</si>
  <si>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</si>
  <si>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</si>
  <si>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</si>
  <si>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</si>
  <si>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</si>
  <si>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</si>
  <si>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</si>
  <si>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</si>
  <si>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</si>
  <si>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</si>
  <si>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</si>
  <si>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</si>
  <si>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</si>
  <si>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</si>
  <si>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</si>
  <si>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</si>
  <si>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</si>
  <si>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</si>
  <si>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</si>
  <si>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</si>
  <si>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</si>
  <si>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</si>
  <si>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</si>
  <si>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</si>
  <si>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</si>
  <si>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</si>
  <si>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</si>
  <si>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</si>
  <si>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</si>
  <si>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</si>
  <si>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</si>
  <si>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</si>
  <si>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</si>
  <si>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</si>
  <si>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</si>
  <si>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</si>
  <si>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</si>
  <si>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</si>
  <si>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</si>
  <si>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</si>
  <si>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</si>
  <si>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</si>
  <si>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</si>
  <si>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</si>
  <si>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</si>
  <si>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</si>
  <si>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</si>
  <si>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</si>
  <si>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</si>
  <si>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</si>
  <si>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</si>
  <si>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</si>
  <si>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</si>
  <si>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</si>
  <si>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</si>
  <si>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</si>
  <si>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</si>
  <si>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</si>
  <si>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</si>
  <si>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</si>
  <si>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</si>
  <si>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</si>
  <si>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</si>
  <si>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</si>
  <si>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</si>
  <si>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</si>
  <si>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</si>
  <si>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</si>
  <si>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</si>
  <si>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</si>
  <si>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</si>
  <si>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</si>
  <si>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</si>
  <si>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</si>
  <si>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</si>
  <si>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</si>
  <si>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</si>
  <si>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</si>
  <si>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</si>
  <si>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</si>
  <si>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</si>
  <si>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</si>
  <si>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</si>
  <si>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</si>
  <si>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</si>
  <si>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</si>
  <si>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</si>
  <si>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</si>
  <si>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</si>
  <si>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</si>
  <si>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</si>
  <si>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</si>
  <si>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</si>
  <si>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</si>
  <si>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</si>
  <si>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</si>
  <si>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</si>
  <si>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</si>
  <si>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</si>
  <si>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</si>
  <si>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</si>
  <si>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</si>
  <si>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</si>
  <si>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</si>
  <si>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</si>
  <si>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</si>
  <si>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</si>
  <si>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</si>
  <si>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</si>
  <si>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</si>
  <si>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</si>
  <si>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</si>
  <si>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</si>
  <si>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</si>
  <si>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</si>
  <si>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</si>
  <si>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</si>
  <si>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</si>
  <si>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</si>
  <si>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</si>
  <si>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</si>
  <si>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</si>
  <si>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</si>
  <si>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</si>
  <si>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</si>
  <si>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</si>
  <si>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</si>
  <si>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</si>
  <si>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</si>
  <si>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</si>
  <si>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</si>
  <si>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</si>
  <si>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</si>
  <si>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</si>
  <si>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</si>
  <si>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</si>
  <si>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</si>
  <si>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</si>
  <si>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</si>
  <si>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</si>
  <si>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</si>
  <si>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</si>
  <si>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</si>
  <si>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</si>
  <si>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</si>
  <si>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</si>
  <si>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</si>
  <si>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</si>
  <si>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</si>
  <si>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</si>
  <si>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</si>
  <si>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</si>
  <si>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</si>
  <si>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</si>
  <si>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</si>
  <si>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</si>
  <si>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</si>
  <si>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</si>
  <si>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</si>
  <si>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</si>
  <si>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</si>
  <si>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</si>
  <si>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</si>
  <si>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</si>
  <si>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</si>
  <si>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</si>
  <si>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</si>
  <si>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</si>
  <si>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</si>
  <si>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</si>
  <si>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</si>
  <si>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</si>
  <si>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</si>
  <si>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</si>
  <si>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</si>
  <si>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</si>
  <si>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</si>
  <si>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</si>
  <si>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</si>
  <si>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</si>
  <si>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</si>
  <si>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</si>
  <si>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</si>
  <si>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</si>
  <si>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</si>
  <si>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</si>
  <si>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</si>
  <si>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</si>
  <si>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</si>
  <si>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</si>
  <si>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</si>
  <si>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</si>
  <si>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</si>
  <si>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</si>
  <si>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</si>
  <si>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</si>
  <si>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</si>
  <si>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</si>
  <si>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</si>
  <si>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</si>
  <si>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</si>
  <si>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</si>
  <si>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</si>
  <si>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</si>
  <si>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</si>
  <si>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</si>
  <si>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</si>
  <si>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</si>
  <si>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</si>
  <si>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</si>
  <si>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</si>
  <si>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</si>
  <si>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</si>
  <si>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</si>
  <si>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</si>
  <si>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</si>
  <si>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</si>
  <si>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</si>
  <si>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</si>
  <si>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</si>
  <si>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</si>
  <si>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</si>
  <si>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</si>
  <si>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</si>
  <si>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</si>
  <si>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</si>
  <si>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</si>
  <si>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</si>
  <si>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</si>
  <si>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</si>
  <si>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</si>
  <si>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</si>
  <si>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</si>
  <si>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</si>
  <si>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</si>
  <si>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</si>
  <si>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</si>
  <si>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</si>
  <si>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</si>
  <si>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</si>
  <si>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</si>
  <si>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</si>
  <si>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</si>
  <si>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</si>
  <si>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</si>
  <si>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</si>
  <si>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</si>
  <si>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</si>
  <si>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</si>
  <si>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</si>
  <si>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</si>
  <si>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</si>
  <si>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</si>
  <si>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</si>
  <si>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</si>
  <si>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</si>
  <si>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</si>
  <si>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</si>
  <si>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</si>
  <si>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</si>
  <si>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</si>
  <si>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</si>
  <si>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</si>
  <si>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</si>
  <si>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</si>
  <si>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</si>
  <si>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</si>
  <si>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</si>
  <si>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</si>
  <si>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</si>
  <si>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</si>
  <si>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</si>
  <si>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</si>
  <si>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</si>
  <si>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</si>
  <si>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</si>
  <si>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</si>
  <si>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</si>
  <si>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</si>
  <si>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</si>
  <si>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</si>
  <si>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</si>
  <si>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</si>
  <si>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</si>
  <si>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</si>
  <si>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</si>
  <si>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</si>
  <si>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</si>
  <si>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</si>
  <si>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</si>
  <si>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</si>
  <si>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</si>
  <si>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</si>
  <si>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</si>
  <si>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</si>
  <si>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</si>
  <si>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</si>
  <si>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</si>
  <si>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</si>
  <si>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</si>
  <si>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</si>
  <si>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</si>
  <si>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</si>
  <si>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</si>
  <si>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</si>
  <si>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</si>
  <si>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</si>
  <si>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</si>
  <si>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</si>
  <si>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</si>
  <si>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</si>
  <si>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</si>
  <si>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</si>
  <si>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</si>
  <si>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</si>
  <si>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</si>
  <si>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</si>
  <si>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</si>
  <si>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</si>
  <si>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</si>
  <si>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</si>
  <si>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</si>
  <si>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</si>
  <si>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</si>
  <si>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</si>
  <si>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</si>
  <si>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</si>
  <si>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</si>
  <si>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</si>
  <si>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</si>
  <si>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</si>
  <si>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</si>
  <si>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</si>
  <si>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</si>
  <si>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</si>
  <si>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</si>
  <si>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</si>
  <si>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</si>
  <si>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</si>
  <si>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</si>
  <si>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</si>
  <si>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</si>
  <si>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</si>
  <si>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</si>
  <si>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</si>
  <si>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</si>
  <si>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</si>
  <si>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</si>
  <si>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</si>
  <si>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</si>
  <si>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</si>
  <si>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</si>
  <si>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</si>
  <si>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</si>
  <si>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</si>
  <si>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</si>
  <si>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</si>
  <si>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</si>
  <si>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</si>
  <si>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</si>
  <si>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</si>
  <si>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</si>
  <si>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</si>
  <si>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</si>
  <si>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</si>
  <si>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</si>
  <si>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</si>
  <si>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</si>
  <si>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</si>
  <si>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</si>
  <si>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</si>
  <si>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</si>
  <si>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</si>
  <si>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</si>
  <si>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</si>
  <si>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</si>
  <si>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</si>
  <si>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</si>
  <si>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</si>
  <si>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</si>
  <si>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</si>
  <si>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</si>
  <si>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</si>
  <si>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</si>
  <si>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</si>
  <si>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</si>
  <si>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</si>
  <si>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</si>
  <si>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</si>
  <si>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</si>
  <si>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</si>
  <si>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</si>
  <si>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</si>
  <si>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</si>
  <si>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</si>
  <si>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</si>
  <si>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</si>
  <si>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</si>
  <si>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</si>
  <si>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</si>
  <si>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</si>
  <si>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</si>
  <si>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</si>
  <si>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</si>
  <si>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</si>
  <si>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</si>
  <si>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</si>
  <si>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</si>
  <si>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</si>
  <si>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</si>
  <si>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</si>
  <si>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</si>
  <si>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</si>
  <si>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</si>
  <si>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</si>
  <si>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</si>
  <si>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</si>
  <si>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</si>
  <si>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</si>
  <si>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</si>
  <si>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</si>
  <si>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</si>
  <si>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</si>
  <si>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</si>
  <si>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</si>
  <si>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</si>
  <si>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</si>
  <si>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</si>
  <si>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</si>
  <si>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</si>
  <si>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</si>
  <si>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</si>
  <si>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</si>
  <si>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</si>
  <si>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</si>
  <si>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</si>
  <si>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</si>
  <si>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</si>
  <si>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</si>
  <si>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</si>
  <si>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</si>
  <si>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</si>
  <si>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</si>
  <si>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</si>
  <si>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</si>
  <si>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</si>
  <si>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</si>
  <si>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</si>
  <si>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</si>
  <si>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</si>
  <si>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</si>
  <si>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</si>
  <si>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</si>
  <si>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</si>
  <si>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</si>
  <si>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</si>
  <si>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</si>
  <si>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</si>
  <si>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</si>
  <si>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</si>
  <si>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</si>
  <si>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</si>
  <si>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</si>
  <si>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</si>
  <si>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</si>
  <si>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</si>
  <si>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</si>
  <si>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</si>
  <si>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</si>
  <si>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</si>
  <si>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</si>
  <si>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</si>
  <si>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</si>
  <si>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</si>
  <si>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</si>
  <si>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</si>
  <si>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</si>
  <si>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</si>
  <si>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</si>
  <si>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</si>
  <si>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</si>
  <si>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</si>
  <si>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</si>
  <si>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</si>
  <si>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</si>
  <si>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</si>
  <si>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</si>
  <si>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</si>
  <si>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</si>
  <si>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</si>
  <si>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</si>
  <si>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</si>
  <si>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</si>
  <si>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</si>
  <si>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</si>
  <si>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</si>
  <si>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</si>
  <si>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</si>
  <si>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</si>
  <si>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</si>
  <si>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</si>
  <si>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</si>
  <si>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</si>
  <si>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</si>
  <si>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</si>
  <si>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</si>
  <si>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</si>
  <si>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</si>
  <si>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</si>
  <si>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</si>
  <si>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</si>
  <si>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</si>
  <si>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</si>
  <si>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</si>
  <si>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</si>
  <si>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</si>
  <si>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</si>
  <si>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</si>
  <si>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</si>
  <si>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</si>
  <si>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</si>
  <si>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</si>
  <si>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</si>
  <si>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</si>
  <si>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</si>
  <si>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</si>
  <si>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</si>
  <si>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</si>
  <si>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</si>
  <si>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</si>
  <si>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</si>
  <si>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</si>
  <si>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</si>
  <si>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</si>
  <si>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</si>
  <si>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</si>
  <si>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</si>
  <si>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</si>
  <si>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</si>
  <si>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</si>
  <si>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</si>
  <si>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</si>
  <si>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</si>
  <si>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</si>
  <si>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</si>
  <si>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</si>
  <si>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</si>
  <si>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</si>
  <si>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</si>
  <si>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</si>
  <si>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</si>
  <si>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</si>
  <si>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</si>
  <si>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</si>
  <si>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</si>
  <si>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</si>
  <si>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</si>
  <si>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</si>
  <si>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</si>
  <si>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</si>
  <si>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</si>
  <si>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</si>
  <si>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</si>
  <si>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</si>
  <si>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</si>
  <si>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</si>
  <si>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</si>
  <si>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</si>
  <si>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</si>
  <si>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</si>
  <si>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</si>
  <si>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</si>
  <si>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</si>
  <si>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</si>
  <si>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</si>
  <si>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</si>
  <si>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</si>
  <si>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</si>
  <si>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</si>
  <si>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</si>
  <si>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</si>
  <si>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</si>
  <si>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</si>
  <si>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</si>
  <si>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</si>
  <si>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</si>
  <si>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</si>
  <si>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</si>
  <si>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</si>
  <si>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</si>
  <si>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</si>
  <si>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</si>
  <si>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</si>
  <si>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</si>
  <si>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</si>
  <si>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</si>
  <si>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</si>
  <si>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</si>
  <si>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</si>
  <si>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</si>
  <si>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</si>
  <si>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</si>
  <si>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</si>
  <si>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</si>
  <si>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</si>
  <si>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</si>
  <si>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</si>
  <si>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</si>
  <si>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</si>
  <si>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</si>
  <si>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</si>
  <si>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</si>
  <si>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</si>
  <si>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</si>
  <si>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</si>
  <si>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</si>
  <si>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</si>
  <si>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</si>
  <si>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</si>
  <si>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</si>
  <si>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</si>
  <si>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</si>
  <si>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</si>
  <si>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</si>
  <si>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</si>
  <si>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</si>
  <si>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</si>
  <si>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</si>
  <si>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</si>
  <si>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</si>
  <si>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</si>
  <si>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</si>
  <si>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</si>
  <si>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</si>
  <si>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</si>
  <si>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</si>
  <si>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</si>
  <si>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</si>
  <si>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</si>
  <si>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</si>
  <si>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</si>
  <si>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</si>
  <si>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</si>
  <si>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</si>
  <si>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</si>
  <si>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</si>
  <si>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</si>
  <si>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</si>
  <si>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</si>
  <si>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</si>
  <si>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</si>
  <si>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</si>
  <si>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</si>
  <si>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</si>
  <si>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</si>
  <si>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</si>
  <si>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</si>
  <si>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</si>
  <si>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</si>
  <si>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</si>
  <si>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</si>
  <si>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</si>
  <si>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</si>
  <si>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</si>
  <si>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</si>
  <si>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</si>
  <si>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</si>
  <si>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</si>
  <si>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</si>
  <si>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</si>
  <si>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</si>
  <si>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</si>
  <si>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</si>
  <si>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</si>
  <si>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</si>
  <si>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</si>
  <si>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</si>
  <si>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</si>
  <si>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</si>
  <si>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</si>
  <si>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</si>
  <si>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</si>
  <si>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</si>
  <si>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</si>
  <si>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</si>
  <si>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</si>
  <si>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</si>
  <si>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</si>
  <si>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</si>
  <si>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</si>
  <si>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</si>
  <si>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</si>
  <si>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</si>
  <si>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</si>
  <si>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</si>
  <si>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</si>
  <si>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</si>
  <si>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</si>
  <si>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</si>
  <si>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</si>
  <si>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</si>
  <si>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</si>
  <si>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</si>
  <si>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</si>
  <si>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</si>
  <si>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</si>
  <si>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</si>
  <si>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</si>
  <si>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</si>
  <si>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</si>
  <si>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</si>
  <si>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</si>
  <si>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</si>
  <si>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</si>
  <si>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</si>
  <si>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</si>
  <si>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</si>
  <si>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</si>
  <si>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</si>
  <si>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</si>
  <si>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</si>
  <si>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</si>
  <si>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</si>
  <si>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</si>
  <si>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</si>
  <si>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</si>
  <si>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</si>
  <si>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</si>
  <si>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</si>
  <si>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</si>
  <si>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</si>
  <si>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</si>
  <si>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</si>
  <si>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</si>
  <si>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</si>
  <si>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</si>
  <si>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</si>
  <si>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</si>
  <si>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</si>
  <si>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</si>
  <si>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</si>
  <si>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</si>
  <si>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</si>
  <si>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</si>
  <si>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</si>
  <si>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</si>
  <si>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</si>
  <si>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</si>
  <si>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</si>
  <si>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</si>
  <si>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</si>
  <si>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</si>
  <si>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</si>
  <si>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</si>
  <si>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</si>
  <si>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</si>
  <si>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</si>
  <si>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</si>
  <si>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</si>
  <si>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</si>
  <si>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</si>
  <si>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</si>
  <si>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</si>
  <si>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</si>
  <si>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</si>
  <si>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</si>
  <si>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</si>
  <si>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</si>
  <si>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</si>
  <si>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</si>
  <si>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</si>
  <si>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</si>
  <si>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</si>
  <si>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</si>
  <si>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</si>
  <si>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</si>
  <si>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</si>
  <si>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</si>
  <si>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</si>
  <si>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</si>
  <si>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</si>
  <si>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</si>
  <si>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</si>
  <si>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</si>
  <si>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</si>
  <si>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</si>
  <si>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</si>
  <si>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</si>
  <si>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</si>
  <si>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</si>
  <si>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</si>
  <si>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</si>
  <si>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</si>
  <si>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</si>
  <si>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</si>
  <si>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</si>
  <si>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</si>
  <si>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</si>
  <si>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</si>
  <si>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</si>
  <si>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</si>
  <si>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</si>
  <si>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</si>
  <si>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</si>
  <si>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</si>
  <si>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</si>
  <si>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</si>
  <si>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</si>
  <si>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</si>
  <si>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</si>
  <si>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</si>
  <si>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</si>
  <si>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</si>
  <si>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</si>
  <si>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</si>
  <si>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</si>
  <si>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</si>
  <si>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</si>
  <si>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</si>
  <si>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</si>
  <si>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</si>
  <si>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</si>
  <si>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</si>
  <si>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</si>
  <si>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</si>
  <si>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</si>
  <si>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</si>
  <si>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</si>
  <si>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</si>
  <si>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</si>
  <si>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</si>
  <si>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</si>
  <si>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</si>
  <si>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</si>
  <si>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</si>
  <si>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</si>
  <si>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</si>
  <si>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</si>
  <si>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</si>
  <si>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</si>
  <si>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</si>
  <si>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</si>
  <si>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</si>
  <si>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</si>
  <si>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</si>
  <si>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</si>
  <si>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</si>
  <si>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</si>
  <si>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</si>
  <si>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</si>
  <si>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</si>
  <si>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</si>
  <si>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</si>
  <si>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</si>
  <si>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</si>
  <si>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</si>
  <si>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</si>
  <si>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</si>
  <si>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</si>
  <si>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</si>
  <si>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</si>
  <si>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</si>
  <si>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</si>
  <si>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</si>
  <si>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</si>
  <si>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</si>
  <si>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</si>
  <si>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</si>
  <si>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</si>
  <si>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</si>
  <si>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</si>
  <si>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</si>
  <si>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</si>
  <si>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</si>
  <si>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</si>
  <si>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</si>
  <si>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</si>
  <si>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</si>
  <si>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</si>
  <si>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</si>
  <si>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</si>
  <si>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</si>
  <si>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</si>
  <si>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</si>
  <si>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</si>
  <si>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</si>
  <si>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</si>
  <si>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</si>
  <si>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</si>
  <si>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</si>
  <si>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</si>
  <si>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</si>
  <si>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</si>
  <si>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</si>
  <si>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</si>
  <si>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</si>
  <si>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</si>
  <si>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</si>
  <si>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</si>
  <si>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</si>
  <si>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</si>
  <si>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</si>
  <si>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</si>
  <si>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</si>
  <si>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</si>
  <si>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</si>
  <si>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</si>
  <si>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</si>
  <si>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</si>
  <si>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</si>
  <si>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</si>
  <si>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</si>
  <si>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</si>
  <si>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</si>
  <si>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</si>
  <si>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</si>
  <si>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</si>
  <si>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</si>
  <si>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</si>
  <si>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</si>
  <si>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</si>
  <si>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</si>
  <si>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</si>
  <si>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</si>
  <si>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</si>
  <si>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</si>
  <si>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</si>
  <si>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</si>
  <si>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</si>
  <si>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</si>
  <si>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</si>
  <si>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</si>
  <si>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</si>
  <si>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</si>
  <si>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</si>
  <si>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</si>
  <si>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</si>
  <si>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</si>
  <si>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</si>
  <si>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</si>
  <si>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</si>
  <si>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</si>
  <si>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</si>
  <si>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</si>
  <si>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</si>
  <si>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</si>
  <si>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</si>
  <si>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</si>
  <si>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</si>
  <si>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</si>
  <si>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</si>
  <si>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</si>
  <si>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</si>
  <si>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</si>
  <si>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</si>
  <si>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</si>
  <si>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</si>
  <si>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</si>
  <si>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</si>
  <si>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</si>
  <si>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</si>
  <si>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</si>
  <si>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</si>
  <si>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</si>
  <si>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</si>
  <si>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</si>
  <si>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</si>
  <si>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</si>
  <si>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</si>
  <si>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</si>
  <si>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</si>
  <si>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</si>
  <si>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</si>
  <si>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</si>
  <si>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</si>
  <si>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</si>
  <si>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</si>
  <si>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</si>
  <si>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</si>
  <si>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</si>
  <si>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</si>
  <si>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</si>
  <si>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</si>
  <si>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</si>
  <si>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</si>
  <si>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</si>
  <si>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</si>
  <si>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</si>
  <si>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</si>
  <si>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</si>
  <si>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</si>
  <si>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</si>
  <si>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</si>
  <si>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</si>
  <si>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</si>
  <si>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</si>
  <si>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</si>
  <si>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</si>
  <si>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</si>
  <si>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</si>
  <si>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</si>
  <si>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</si>
  <si>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</si>
  <si>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</si>
  <si>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</si>
  <si>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</si>
  <si>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</si>
  <si>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</si>
  <si>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</si>
  <si>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</si>
  <si>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</si>
  <si>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</si>
  <si>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</si>
  <si>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</si>
  <si>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</si>
  <si>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</si>
  <si>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</si>
  <si>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</si>
  <si>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</si>
  <si>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</si>
  <si>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</si>
  <si>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</si>
  <si>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</si>
  <si>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</si>
  <si>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</si>
  <si>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</si>
  <si>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</si>
  <si>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</si>
  <si>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</si>
  <si>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</si>
  <si>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</si>
  <si>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</si>
  <si>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</si>
  <si>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</si>
  <si>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</si>
  <si>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</si>
  <si>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</si>
  <si>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</si>
  <si>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</si>
  <si>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</si>
  <si>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</si>
  <si>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</si>
  <si>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</si>
  <si>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</si>
  <si>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</si>
  <si>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</si>
  <si>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</si>
  <si>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</si>
  <si>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</si>
  <si>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</si>
  <si>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</si>
  <si>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</si>
  <si>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</si>
  <si>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</si>
  <si>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</si>
  <si>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</si>
  <si>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</si>
  <si>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</si>
  <si>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</si>
  <si>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</si>
  <si>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</si>
  <si>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</si>
  <si>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</si>
  <si>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</si>
  <si>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</si>
  <si>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</si>
  <si>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</si>
  <si>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</si>
  <si>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</si>
  <si>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</si>
  <si>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</si>
  <si>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</si>
  <si>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</si>
  <si>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</si>
  <si>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</si>
  <si>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</si>
  <si>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</si>
  <si>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</si>
  <si>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</si>
  <si>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</si>
  <si>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</si>
  <si>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</si>
  <si>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</si>
  <si>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</si>
  <si>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</si>
  <si>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</si>
  <si>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</si>
  <si>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</si>
  <si>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</si>
  <si>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</si>
  <si>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</si>
  <si>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</si>
  <si>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</si>
  <si>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</si>
  <si>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</si>
  <si>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</si>
  <si>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</si>
  <si>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</si>
  <si>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</si>
  <si>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</si>
  <si>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</si>
  <si>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</si>
  <si>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</si>
  <si>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</si>
  <si>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</si>
  <si>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</si>
  <si>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</si>
  <si>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</si>
  <si>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</si>
  <si>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</si>
  <si>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</si>
  <si>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</si>
  <si>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</si>
  <si>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</si>
  <si>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</si>
  <si>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</si>
  <si>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</si>
  <si>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</si>
  <si>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</si>
  <si>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</si>
  <si>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</si>
  <si>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</si>
  <si>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</si>
  <si>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</si>
  <si>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</si>
  <si>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</si>
  <si>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</si>
  <si>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</si>
  <si>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</si>
  <si>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</si>
  <si>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</si>
  <si>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</si>
  <si>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</si>
  <si>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</si>
  <si>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</si>
  <si>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</si>
  <si>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</si>
  <si>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</si>
  <si>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</si>
  <si>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</si>
  <si>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</si>
  <si>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</si>
  <si>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</si>
  <si>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</si>
  <si>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</si>
  <si>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</si>
  <si>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</si>
  <si>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</si>
  <si>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</si>
  <si>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</si>
  <si>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</si>
  <si>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</si>
  <si>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</si>
  <si>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</si>
  <si>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</si>
  <si>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</si>
  <si>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</si>
  <si>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</si>
  <si>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</si>
  <si>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</si>
  <si>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</si>
  <si>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</si>
  <si>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</si>
  <si>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</si>
  <si>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</si>
  <si>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</si>
  <si>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</si>
  <si>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</si>
  <si>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</si>
  <si>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</si>
  <si>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</si>
  <si>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</si>
  <si>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</si>
  <si>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</si>
  <si>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</si>
  <si>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</si>
  <si>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</si>
  <si>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</si>
  <si>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</si>
  <si>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</si>
  <si>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</si>
  <si>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</si>
  <si>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</si>
  <si>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</si>
  <si>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</si>
  <si>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</si>
  <si>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</si>
  <si>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</si>
  <si>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</si>
  <si>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</si>
  <si>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</si>
  <si>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</si>
  <si>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</si>
  <si>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</si>
  <si>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</si>
  <si>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</si>
  <si>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</si>
  <si>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</si>
  <si>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</si>
  <si>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</si>
  <si>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</si>
  <si>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</si>
  <si>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</si>
  <si>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</si>
  <si>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</si>
  <si>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</si>
  <si>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</si>
  <si>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</si>
  <si>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</si>
  <si>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</si>
  <si>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</si>
  <si>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</si>
  <si>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</si>
  <si>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</si>
  <si>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</si>
  <si>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</si>
  <si>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</si>
  <si>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</si>
  <si>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</si>
  <si>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</si>
  <si>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</si>
  <si>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</si>
  <si>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</si>
  <si>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</si>
  <si>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</si>
  <si>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</si>
  <si>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</si>
  <si>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</si>
  <si>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</si>
  <si>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</si>
  <si>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</si>
  <si>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</si>
  <si>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</si>
  <si>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</si>
  <si>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</si>
  <si>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</si>
  <si>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</si>
  <si>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</si>
  <si>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</si>
  <si>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</si>
  <si>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</si>
  <si>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</si>
  <si>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</si>
  <si>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</si>
  <si>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</si>
  <si>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</si>
  <si>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</si>
  <si>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</si>
  <si>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</si>
  <si>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</si>
  <si>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</si>
  <si>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</si>
  <si>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</si>
  <si>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</si>
  <si>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</si>
  <si>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</si>
  <si>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</si>
  <si>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</si>
  <si>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</si>
  <si>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</si>
  <si>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</si>
  <si>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</si>
  <si>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</si>
  <si>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</si>
  <si>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</si>
  <si>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</si>
  <si>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</si>
  <si>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</si>
  <si>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</si>
  <si>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</si>
  <si>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</si>
  <si>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</si>
  <si>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</si>
  <si>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</si>
  <si>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</si>
  <si>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</si>
  <si>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</si>
  <si>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</si>
  <si>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</si>
  <si>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</si>
  <si>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</si>
  <si>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</si>
  <si>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</si>
  <si>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</si>
  <si>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</si>
  <si>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</si>
  <si>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</si>
  <si>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</si>
  <si>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</si>
  <si>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</si>
  <si>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</si>
  <si>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</si>
  <si>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</si>
  <si>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</si>
  <si>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</si>
  <si>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</si>
  <si>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</si>
  <si>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</si>
  <si>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</si>
  <si>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</si>
  <si>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</si>
  <si>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</si>
  <si>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</si>
  <si>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</si>
  <si>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</si>
  <si>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</si>
  <si>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</si>
  <si>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</si>
  <si>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</si>
  <si>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</si>
  <si>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</si>
  <si>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</si>
  <si>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</si>
  <si>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</si>
  <si>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</si>
  <si>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</si>
  <si>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</si>
  <si>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</si>
  <si>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</si>
  <si>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</si>
  <si>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</si>
  <si>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</si>
  <si>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</si>
  <si>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</si>
  <si>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</si>
  <si>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</si>
  <si>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</si>
  <si>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</si>
  <si>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</si>
  <si>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</si>
  <si>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</si>
  <si>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</si>
  <si>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</si>
  <si>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</si>
  <si>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</si>
  <si>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</si>
  <si>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</si>
  <si>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</si>
  <si>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</si>
  <si>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</si>
  <si>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</si>
  <si>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</si>
  <si>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</si>
  <si>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</si>
  <si>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</si>
  <si>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</si>
  <si>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</si>
  <si>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</si>
  <si>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</si>
  <si>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</si>
  <si>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</si>
  <si>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</si>
  <si>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</si>
  <si>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</si>
  <si>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</si>
  <si>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</si>
  <si>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</si>
  <si>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</si>
  <si>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</si>
  <si>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</si>
  <si>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</si>
  <si>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</si>
  <si>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</si>
  <si>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</si>
  <si>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</si>
  <si>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</si>
  <si>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</si>
  <si>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</si>
  <si>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</si>
  <si>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</si>
  <si>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</si>
  <si>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</si>
  <si>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</si>
  <si>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</si>
  <si>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</si>
  <si>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</si>
  <si>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</si>
  <si>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</si>
  <si>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</si>
  <si>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</si>
  <si>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</si>
  <si>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</si>
  <si>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</si>
  <si>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</si>
  <si>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</si>
  <si>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</si>
  <si>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</si>
  <si>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</si>
  <si>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</si>
  <si>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</si>
  <si>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</si>
  <si>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</si>
  <si>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</si>
  <si>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</si>
  <si>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</si>
  <si>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</si>
  <si>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</si>
  <si>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</si>
  <si>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</si>
  <si>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</si>
  <si>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</si>
  <si>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</si>
  <si>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</si>
  <si>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</si>
  <si>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</si>
  <si>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</si>
  <si>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</si>
  <si>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</si>
  <si>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</si>
  <si>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</si>
  <si>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</si>
  <si>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</si>
  <si>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</si>
  <si>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</si>
  <si>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</si>
  <si>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</si>
  <si>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</si>
  <si>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</si>
  <si>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</si>
  <si>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</si>
  <si>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</si>
  <si>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</si>
  <si>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</si>
  <si>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</si>
  <si>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</si>
  <si>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</si>
  <si>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</si>
  <si>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</si>
  <si>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</si>
  <si>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</si>
  <si>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</si>
  <si>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</si>
  <si>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</si>
  <si>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</si>
  <si>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</si>
  <si>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</si>
  <si>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</si>
  <si>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</si>
  <si>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</si>
  <si>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</si>
  <si>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</si>
  <si>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</si>
  <si>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</si>
  <si>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</si>
  <si>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</si>
  <si>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</si>
  <si>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</si>
  <si>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</si>
  <si>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</si>
  <si>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</si>
  <si>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</si>
  <si>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</si>
  <si>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</si>
  <si>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</si>
  <si>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</si>
  <si>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</si>
  <si>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</si>
  <si>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</si>
  <si>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</si>
  <si>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</si>
  <si>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</si>
  <si>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</si>
  <si>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</si>
  <si>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</si>
  <si>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</si>
  <si>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</si>
  <si>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</si>
  <si>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</si>
  <si>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</si>
  <si>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</si>
  <si>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</si>
  <si>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</si>
  <si>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</si>
  <si>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</si>
  <si>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</si>
  <si>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</si>
  <si>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</si>
  <si>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</si>
  <si>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</si>
  <si>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</si>
  <si>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</si>
  <si>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</si>
  <si>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</si>
  <si>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</si>
  <si>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</si>
  <si>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</si>
  <si>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</si>
  <si>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</si>
  <si>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</si>
  <si>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</si>
  <si>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</si>
  <si>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</si>
  <si>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</si>
  <si>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</si>
  <si>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</si>
  <si>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</si>
  <si>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</si>
  <si>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</si>
  <si>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</si>
  <si>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</si>
  <si>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</si>
  <si>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</si>
  <si>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</si>
  <si>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</si>
  <si>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</si>
  <si>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</si>
  <si>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</si>
  <si>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</si>
  <si>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</si>
  <si>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</si>
  <si>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</si>
  <si>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</si>
  <si>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</si>
  <si>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</si>
  <si>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</si>
  <si>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</si>
  <si>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</si>
  <si>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</si>
  <si>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</si>
  <si>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</si>
  <si>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</si>
  <si>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</si>
  <si>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</si>
  <si>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</si>
  <si>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</si>
  <si>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</si>
  <si>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</si>
  <si>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</si>
  <si>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</si>
  <si>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</si>
  <si>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</si>
  <si>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</si>
  <si>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</si>
  <si>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</si>
  <si>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</si>
  <si>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</si>
  <si>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</si>
  <si>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</si>
  <si>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</si>
  <si>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</si>
  <si>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</si>
  <si>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</si>
  <si>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</si>
  <si>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</si>
  <si>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</si>
  <si>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</si>
  <si>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</si>
  <si>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</si>
  <si>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</si>
  <si>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</si>
  <si>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</si>
  <si>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</si>
  <si>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</si>
  <si>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</si>
  <si>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</si>
  <si>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</si>
  <si>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</si>
  <si>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</si>
  <si>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</si>
  <si>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</si>
  <si>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</si>
  <si>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</si>
  <si>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</si>
  <si>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</si>
  <si>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</si>
  <si>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</si>
  <si>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</si>
  <si>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</si>
  <si>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</si>
  <si>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</si>
  <si>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</si>
  <si>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</si>
  <si>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</si>
  <si>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</si>
  <si>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</si>
  <si>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</si>
  <si>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</si>
  <si>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</si>
  <si>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</si>
  <si>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</si>
  <si>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</si>
  <si>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</si>
  <si>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</si>
  <si>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</si>
  <si>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</si>
  <si>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</si>
  <si>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</si>
  <si>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</si>
  <si>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</si>
  <si>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</si>
  <si>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</si>
  <si>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</si>
  <si>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</si>
  <si>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</si>
  <si>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</si>
  <si>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</si>
  <si>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</si>
  <si>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</si>
  <si>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</si>
  <si>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</si>
  <si>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</si>
  <si>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</si>
  <si>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</si>
  <si>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</si>
  <si>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</si>
  <si>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</si>
  <si>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</si>
  <si>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</si>
  <si>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</si>
  <si>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</si>
  <si>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</si>
  <si>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</si>
  <si>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</si>
  <si>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</si>
  <si>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</si>
  <si>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</si>
  <si>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</si>
  <si>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</si>
  <si>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</si>
  <si>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</si>
  <si>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</si>
  <si>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</si>
  <si>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</si>
  <si>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</si>
  <si>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</si>
  <si>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</si>
  <si>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</si>
  <si>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</si>
  <si>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</si>
  <si>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</si>
  <si>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</si>
  <si>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</si>
  <si>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</si>
  <si>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</si>
  <si>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</si>
  <si>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</si>
  <si>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</si>
  <si>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</si>
  <si>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</si>
  <si>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</si>
  <si>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</si>
  <si>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</si>
  <si>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</si>
  <si>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</si>
  <si>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</si>
  <si>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</si>
  <si>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</si>
  <si>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</si>
  <si>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</si>
  <si>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</si>
  <si>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</si>
  <si>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</si>
  <si>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</si>
  <si>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</si>
  <si>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</si>
  <si>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</si>
  <si>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</si>
  <si>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</si>
  <si>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</si>
  <si>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</si>
  <si>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</si>
  <si>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</si>
  <si>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</si>
  <si>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</si>
  <si>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</si>
  <si>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</si>
  <si>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</si>
  <si>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</si>
  <si>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</si>
  <si>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</si>
  <si>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</si>
  <si>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</si>
  <si>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</si>
  <si>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</si>
  <si>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</si>
  <si>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</si>
  <si>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</si>
  <si>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</si>
  <si>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</si>
  <si>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</si>
  <si>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</si>
  <si>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</si>
  <si>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</si>
  <si>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</si>
  <si>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</si>
  <si>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</si>
  <si>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</si>
  <si>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</si>
  <si>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</si>
  <si>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</si>
  <si>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</si>
  <si>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</si>
  <si>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</si>
  <si>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</si>
  <si>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</si>
  <si>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</si>
  <si>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</si>
  <si>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</si>
  <si>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</si>
  <si>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</si>
  <si>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</si>
  <si>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</si>
  <si>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</si>
  <si>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</si>
  <si>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</si>
  <si>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</si>
  <si>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</si>
  <si>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</si>
  <si>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</si>
  <si>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</si>
  <si>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</si>
  <si>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</si>
  <si>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</si>
  <si>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</si>
  <si>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</si>
  <si>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</si>
  <si>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</si>
  <si>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</si>
  <si>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</si>
  <si>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</si>
  <si>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</si>
  <si>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</si>
  <si>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</si>
  <si>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</si>
  <si>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</si>
  <si>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</si>
  <si>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</si>
  <si>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</si>
  <si>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</si>
  <si>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</si>
  <si>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</si>
  <si>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</si>
  <si>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</si>
  <si>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</si>
  <si>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</si>
  <si>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</si>
  <si>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</si>
  <si>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</si>
  <si>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</si>
  <si>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</si>
  <si>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</si>
  <si>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</si>
  <si>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</si>
  <si>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</si>
  <si>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</si>
  <si>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</si>
  <si>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</si>
  <si>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</si>
  <si>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</si>
  <si>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</si>
  <si>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</si>
  <si>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</si>
  <si>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</si>
  <si>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</si>
  <si>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</si>
  <si>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</si>
  <si>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</si>
  <si>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</si>
  <si>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</si>
  <si>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</si>
  <si>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</si>
  <si>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</si>
  <si>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</si>
  <si>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</si>
  <si>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</si>
  <si>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</si>
  <si>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</si>
  <si>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</si>
  <si>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</si>
  <si>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</si>
  <si>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</si>
  <si>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</si>
  <si>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</si>
  <si>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</si>
  <si>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</si>
  <si>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</si>
  <si>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</si>
  <si>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</si>
  <si>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</si>
  <si>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</si>
  <si>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</si>
  <si>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</si>
  <si>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</si>
  <si>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</si>
  <si>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</si>
  <si>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</si>
  <si>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</si>
  <si>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</si>
  <si>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</si>
  <si>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</si>
  <si>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</si>
  <si>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</si>
  <si>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</si>
  <si>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</si>
  <si>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</si>
  <si>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</si>
  <si>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</si>
  <si>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</si>
  <si>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</si>
  <si>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</si>
  <si>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</si>
  <si>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</si>
  <si>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</si>
  <si>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</si>
  <si>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</si>
  <si>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</si>
  <si>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</si>
  <si>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</si>
  <si>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</si>
  <si>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</si>
  <si>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</si>
  <si>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</si>
  <si>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</si>
  <si>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</si>
  <si>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</si>
  <si>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</si>
  <si>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</si>
  <si>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</si>
  <si>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</si>
  <si>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</si>
  <si>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</si>
  <si>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</si>
  <si>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</si>
  <si>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</si>
  <si>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</si>
  <si>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</si>
  <si>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</si>
  <si>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</si>
  <si>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</si>
  <si>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</si>
  <si>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</si>
  <si>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</si>
  <si>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</si>
  <si>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</si>
  <si>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</si>
  <si>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</si>
  <si>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</si>
  <si>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</si>
  <si>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</si>
  <si>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</si>
  <si>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</si>
  <si>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</si>
  <si>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</si>
  <si>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</si>
  <si>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</si>
  <si>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</si>
  <si>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</si>
  <si>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</si>
  <si>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</si>
  <si>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</si>
  <si>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</si>
  <si>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</si>
  <si>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</si>
  <si>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</si>
  <si>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</si>
  <si>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</si>
  <si>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</si>
  <si>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</si>
  <si>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</si>
  <si>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</si>
  <si>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</si>
  <si>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</si>
  <si>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</si>
  <si>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</si>
  <si>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</si>
  <si>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</si>
  <si>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</si>
  <si>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</si>
  <si>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</si>
  <si>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</si>
  <si>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</si>
  <si>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</si>
  <si>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</si>
  <si>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</si>
  <si>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</si>
  <si>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</si>
  <si>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</si>
  <si>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</si>
  <si>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</si>
  <si>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</si>
  <si>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</si>
  <si>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</si>
  <si>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</si>
  <si>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</si>
  <si>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</si>
  <si>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</si>
  <si>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</si>
  <si>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</si>
  <si>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</si>
  <si>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</si>
  <si>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</si>
  <si>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</si>
  <si>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</si>
  <si>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</si>
  <si>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</si>
  <si>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</si>
  <si>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</si>
  <si>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</si>
  <si>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</si>
  <si>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</si>
  <si>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</si>
  <si>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</si>
  <si>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</si>
  <si>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</si>
  <si>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</si>
  <si>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</si>
  <si>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</si>
  <si>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</si>
  <si>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</si>
  <si>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</si>
  <si>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</si>
  <si>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</si>
  <si>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</si>
  <si>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</si>
  <si>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</si>
  <si>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</si>
  <si>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</si>
  <si>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</si>
  <si>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</si>
  <si>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</si>
  <si>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</si>
  <si>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</si>
  <si>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</si>
  <si>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</si>
  <si>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</si>
  <si>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</si>
  <si>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</si>
  <si>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</si>
  <si>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</si>
  <si>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</si>
  <si>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</si>
  <si>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</si>
  <si>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</si>
  <si>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</si>
  <si>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</si>
  <si>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</si>
  <si>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</si>
  <si>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</si>
  <si>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</si>
  <si>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</si>
  <si>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</si>
  <si>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</si>
  <si>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</si>
  <si>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</si>
  <si>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</si>
  <si>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</si>
  <si>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</si>
  <si>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</si>
  <si>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</si>
  <si>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</si>
  <si>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</si>
  <si>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</si>
  <si>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</si>
  <si>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</si>
  <si>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</si>
  <si>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</si>
  <si>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</si>
  <si>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</si>
  <si>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</si>
  <si>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</si>
  <si>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</si>
  <si>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</si>
  <si>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</si>
  <si>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</si>
  <si>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</si>
  <si>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</si>
  <si>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</si>
  <si>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</si>
  <si>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</si>
  <si>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</si>
  <si>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</si>
  <si>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</si>
  <si>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</si>
  <si>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</si>
  <si>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</si>
  <si>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</si>
  <si>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</si>
  <si>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</si>
  <si>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</si>
  <si>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</si>
  <si>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</si>
  <si>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</si>
  <si>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</si>
  <si>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</si>
  <si>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</si>
  <si>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</si>
  <si>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</si>
  <si>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</si>
  <si>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</si>
  <si>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</si>
  <si>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</si>
  <si>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</si>
  <si>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</si>
  <si>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</si>
  <si>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</si>
  <si>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</si>
  <si>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</si>
  <si>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</si>
  <si>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</si>
  <si>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</si>
  <si>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</si>
  <si>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</si>
  <si>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</si>
  <si>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</si>
  <si>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</si>
  <si>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</si>
  <si>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</si>
  <si>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</si>
  <si>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</si>
  <si>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</si>
  <si>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</si>
  <si>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</si>
  <si>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</si>
  <si>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</si>
  <si>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</si>
  <si>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</si>
  <si>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</si>
  <si>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</si>
  <si>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</si>
  <si>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</si>
  <si>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</si>
  <si>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</si>
  <si>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</si>
  <si>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</si>
  <si>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</si>
  <si>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</si>
  <si>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</si>
  <si>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</si>
  <si>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</si>
  <si>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</si>
  <si>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</si>
  <si>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</si>
  <si>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</si>
  <si>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</si>
  <si>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</si>
  <si>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</si>
  <si>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</si>
  <si>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</si>
  <si>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</si>
  <si>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</si>
  <si>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</si>
  <si>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</si>
  <si>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</si>
  <si>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</si>
  <si>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</si>
  <si>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</si>
  <si>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</si>
  <si>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</si>
  <si>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</si>
  <si>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</si>
  <si>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</si>
  <si>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</si>
  <si>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</si>
  <si>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</si>
  <si>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</si>
  <si>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</si>
  <si>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</si>
  <si>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</si>
  <si>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</si>
  <si>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</si>
  <si>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</si>
  <si>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</si>
  <si>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</si>
  <si>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</si>
  <si>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</si>
  <si>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</si>
  <si>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</si>
  <si>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</si>
  <si>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</si>
  <si>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</si>
  <si>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</si>
  <si>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</si>
  <si>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</si>
  <si>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</si>
  <si>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</si>
  <si>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</si>
  <si>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</si>
  <si>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</si>
  <si>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</si>
  <si>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</si>
  <si>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</si>
  <si>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</si>
  <si>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</si>
  <si>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</si>
  <si>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</si>
  <si>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</si>
  <si>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</si>
  <si>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</si>
  <si>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</si>
  <si>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</si>
  <si>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</si>
  <si>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</si>
  <si>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</si>
  <si>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</si>
  <si>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</si>
  <si>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</si>
  <si>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</si>
  <si>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</si>
  <si>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</si>
  <si>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</si>
  <si>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</si>
  <si>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</si>
  <si>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</si>
  <si>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</si>
  <si>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</si>
  <si>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</si>
  <si>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</si>
  <si>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</si>
  <si>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</si>
  <si>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</si>
  <si>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</si>
  <si>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</si>
  <si>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</si>
  <si>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</si>
  <si>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</si>
  <si>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</si>
  <si>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</si>
  <si>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</si>
  <si>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</si>
  <si>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</si>
  <si>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</si>
  <si>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</si>
  <si>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</si>
  <si>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</si>
  <si>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</si>
  <si>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</si>
  <si>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</si>
  <si>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</si>
  <si>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</si>
  <si>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</si>
  <si>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</si>
  <si>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</si>
  <si>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</si>
  <si>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</si>
  <si>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</si>
  <si>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</si>
  <si>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</si>
  <si>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</si>
  <si>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</si>
  <si>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</si>
  <si>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</si>
  <si>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</si>
  <si>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</si>
  <si>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</si>
  <si>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</si>
  <si>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</si>
  <si>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</si>
  <si>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</si>
  <si>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</si>
  <si>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</si>
  <si>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</si>
  <si>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</si>
  <si>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</si>
  <si>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</si>
  <si>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</si>
  <si>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</si>
  <si>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</si>
  <si>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</si>
  <si>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</si>
  <si>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</si>
  <si>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</si>
  <si>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</si>
  <si>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</si>
  <si>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</si>
  <si>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</si>
  <si>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</si>
  <si>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</si>
  <si>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</si>
  <si>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</si>
  <si>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</si>
  <si>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</si>
  <si>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</si>
  <si>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</si>
  <si>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</si>
  <si>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</si>
  <si>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</si>
  <si>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</si>
  <si>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</si>
  <si>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</si>
  <si>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</si>
  <si>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</si>
  <si>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</si>
  <si>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</si>
  <si>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</si>
  <si>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</si>
  <si>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</si>
  <si>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</si>
  <si>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</si>
  <si>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</si>
  <si>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</si>
  <si>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</si>
  <si>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</si>
  <si>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</si>
  <si>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</si>
  <si>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</si>
  <si>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</si>
  <si>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</si>
  <si>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</si>
  <si>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</si>
  <si>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</si>
  <si>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</si>
  <si>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</si>
  <si>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</si>
  <si>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</si>
  <si>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</si>
  <si>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</si>
  <si>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</si>
  <si>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</si>
  <si>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</si>
  <si>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</si>
  <si>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</si>
  <si>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</si>
  <si>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</si>
  <si>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</si>
  <si>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</si>
  <si>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</si>
  <si>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</si>
  <si>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</si>
  <si>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</si>
  <si>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</si>
  <si>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</si>
  <si>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</si>
  <si>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</si>
  <si>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</si>
  <si>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</si>
  <si>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</si>
  <si>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</si>
  <si>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</si>
  <si>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</si>
  <si>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</si>
  <si>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</si>
  <si>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</si>
  <si>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</si>
  <si>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</si>
  <si>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</si>
  <si>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</si>
  <si>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</si>
  <si>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</si>
  <si>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</si>
  <si>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</si>
  <si>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</si>
  <si>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</si>
  <si>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</si>
  <si>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</si>
  <si>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</si>
  <si>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</si>
  <si>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</si>
  <si>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</si>
  <si>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</si>
  <si>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</si>
  <si>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</si>
  <si>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</si>
  <si>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</si>
  <si>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</si>
  <si>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</si>
  <si>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</si>
  <si>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</si>
  <si>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</si>
  <si>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</si>
  <si>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</si>
  <si>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</si>
  <si>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</si>
  <si>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</si>
  <si>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</si>
  <si>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</si>
  <si>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</si>
  <si>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</si>
  <si>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</si>
  <si>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</si>
  <si>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</si>
  <si>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</si>
  <si>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</si>
  <si>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</si>
  <si>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</si>
  <si>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</si>
  <si>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</si>
  <si>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</si>
  <si>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</si>
  <si>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</si>
  <si>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</si>
  <si>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</si>
  <si>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</si>
  <si>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</si>
  <si>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</si>
  <si>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</si>
  <si>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</si>
  <si>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</si>
  <si>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</si>
  <si>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</si>
  <si>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</si>
  <si>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</si>
  <si>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</si>
  <si>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</si>
  <si>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</si>
  <si>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</si>
  <si>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</si>
  <si>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</si>
  <si>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</si>
  <si>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</si>
  <si>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</si>
  <si>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</si>
  <si>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</si>
  <si>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</si>
  <si>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</si>
  <si>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</si>
  <si>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</si>
  <si>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</si>
  <si>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</si>
  <si>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</si>
  <si>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</si>
  <si>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</si>
  <si>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</si>
  <si>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</si>
  <si>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</si>
  <si>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</si>
  <si>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</si>
  <si>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</si>
  <si>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</si>
  <si>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</si>
  <si>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</si>
  <si>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</si>
  <si>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</si>
  <si>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</si>
  <si>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</si>
  <si>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</si>
  <si>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</si>
  <si>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</si>
  <si>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</si>
  <si>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</si>
  <si>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</si>
  <si>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</si>
  <si>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</si>
  <si>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</si>
  <si>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</si>
  <si>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</si>
  <si>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</si>
  <si>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</si>
  <si>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</si>
  <si>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</si>
  <si>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</si>
  <si>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</si>
  <si>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</si>
  <si>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</si>
  <si>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</si>
  <si>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</si>
  <si>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</si>
  <si>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</si>
  <si>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</si>
  <si>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</si>
  <si>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</si>
  <si>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</si>
  <si>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</si>
  <si>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</si>
  <si>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</si>
  <si>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</si>
  <si>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</si>
  <si>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</si>
  <si>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</si>
  <si>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</si>
  <si>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</si>
  <si>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</si>
  <si>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</si>
  <si>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</si>
  <si>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</si>
  <si>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</si>
  <si>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</si>
  <si>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</si>
  <si>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</si>
  <si>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</si>
  <si>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</si>
  <si>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</si>
  <si>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</si>
  <si>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</si>
  <si>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</si>
  <si>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</si>
  <si>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</si>
  <si>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</si>
  <si>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</si>
  <si>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</si>
  <si>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</si>
  <si>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</si>
  <si>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</si>
  <si>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</si>
  <si>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</si>
  <si>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</si>
  <si>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</si>
  <si>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</si>
  <si>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</si>
  <si>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</si>
  <si>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</si>
  <si>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</si>
  <si>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</si>
  <si>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</si>
  <si>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</si>
  <si>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</si>
  <si>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</si>
  <si>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</si>
  <si>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</si>
  <si>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</si>
  <si>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</si>
  <si>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</si>
  <si>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</si>
  <si>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</si>
  <si>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</si>
  <si>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</si>
  <si>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</si>
  <si>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</si>
  <si>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</si>
  <si>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</si>
  <si>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</si>
  <si>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</si>
  <si>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</si>
  <si>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</si>
  <si>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</si>
  <si>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</si>
  <si>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</si>
  <si>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</si>
  <si>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</si>
  <si>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</si>
  <si>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</si>
  <si>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</si>
  <si>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</si>
  <si>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</si>
  <si>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</si>
  <si>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</si>
  <si>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</si>
  <si>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</si>
  <si>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</si>
  <si>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</si>
  <si>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</si>
  <si>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</si>
  <si>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</si>
  <si>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</si>
  <si>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</si>
  <si>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</si>
  <si>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</si>
  <si>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</si>
  <si>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</si>
  <si>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</si>
  <si>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</si>
  <si>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</si>
  <si>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</si>
  <si>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</si>
  <si>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</si>
  <si>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</si>
  <si>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</si>
  <si>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</si>
  <si>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</si>
  <si>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</si>
  <si>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</si>
  <si>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</si>
  <si>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</si>
  <si>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</si>
  <si>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</si>
  <si>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</si>
  <si>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</si>
  <si>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</si>
  <si>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</si>
  <si>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</si>
  <si>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</si>
  <si>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</si>
  <si>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</si>
  <si>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</si>
  <si>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</si>
  <si>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</si>
  <si>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</si>
  <si>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</si>
  <si>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</si>
  <si>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</si>
  <si>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</si>
  <si>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</si>
  <si>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</si>
  <si>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</si>
  <si>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</si>
  <si>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</si>
  <si>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</si>
  <si>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</si>
  <si>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</si>
  <si>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</si>
  <si>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</si>
  <si>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</si>
  <si>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</si>
  <si>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</si>
  <si>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</si>
  <si>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</si>
  <si>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</si>
  <si>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</si>
  <si>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</si>
  <si>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</si>
  <si>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</si>
  <si>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</si>
  <si>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</si>
  <si>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</si>
  <si>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</si>
  <si>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</si>
  <si>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</si>
  <si>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</si>
  <si>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</si>
  <si>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</si>
  <si>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</si>
  <si>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</si>
  <si>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</si>
  <si>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</si>
  <si>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</si>
  <si>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</si>
  <si>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</si>
  <si>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</si>
  <si>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</si>
  <si>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</si>
  <si>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</si>
  <si>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</si>
  <si>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</si>
  <si>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</si>
  <si>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</si>
  <si>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</si>
  <si>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</si>
  <si>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</si>
  <si>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</si>
  <si>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</si>
  <si>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</si>
  <si>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</si>
  <si>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</si>
  <si>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</si>
  <si>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</si>
  <si>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</si>
  <si>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</si>
  <si>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</si>
  <si>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</si>
  <si>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</si>
  <si>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</si>
  <si>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</si>
  <si>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</si>
  <si>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</si>
  <si>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</si>
  <si>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</si>
  <si>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</si>
  <si>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</si>
  <si>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</si>
  <si>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</si>
  <si>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</si>
  <si>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</si>
  <si>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</si>
  <si>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</si>
  <si>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</si>
  <si>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</si>
  <si>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</si>
  <si>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</si>
  <si>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</si>
  <si>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</si>
  <si>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</si>
  <si>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</si>
  <si>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</si>
  <si>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</si>
  <si>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</si>
  <si>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</si>
  <si>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</si>
  <si>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</si>
  <si>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</si>
  <si>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</si>
  <si>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</si>
  <si>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</si>
  <si>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</si>
  <si>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</si>
  <si>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</si>
  <si>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</si>
  <si>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</si>
  <si>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</si>
  <si>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</si>
  <si>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</si>
  <si>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</si>
  <si>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</si>
  <si>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</si>
  <si>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</si>
  <si>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</si>
  <si>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</si>
  <si>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</si>
  <si>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</si>
  <si>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</si>
  <si>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</si>
  <si>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</si>
  <si>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</si>
  <si>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</si>
  <si>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</si>
  <si>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</si>
  <si>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</si>
  <si>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</si>
  <si>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</si>
  <si>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</si>
  <si>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</si>
  <si>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</si>
  <si>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</si>
  <si>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</si>
  <si>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</si>
  <si>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</si>
  <si>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</si>
  <si>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</si>
  <si>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</si>
  <si>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</si>
  <si>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</si>
  <si>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</si>
  <si>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</si>
  <si>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</si>
  <si>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</si>
  <si>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</si>
  <si>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</si>
  <si>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</si>
  <si>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</si>
  <si>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</si>
  <si>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</si>
  <si>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</si>
  <si>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</si>
  <si>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</si>
  <si>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</si>
  <si>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</si>
  <si>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</si>
  <si>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</si>
  <si>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</si>
  <si>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</si>
  <si>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</si>
  <si>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</si>
  <si>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</si>
  <si>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</si>
  <si>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</si>
  <si>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</si>
  <si>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</si>
  <si>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</si>
  <si>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</si>
  <si>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</si>
  <si>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</si>
  <si>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</si>
  <si>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</si>
  <si>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</si>
  <si>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</si>
  <si>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</si>
  <si>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</si>
  <si>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</si>
  <si>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</si>
  <si>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</si>
  <si>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</si>
  <si>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</si>
  <si>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</si>
  <si>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</si>
  <si>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</si>
  <si>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</si>
  <si>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</si>
  <si>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</si>
  <si>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</si>
  <si>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</si>
  <si>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</si>
  <si>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</si>
  <si>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</si>
  <si>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</si>
  <si>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</si>
  <si>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</si>
  <si>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</si>
  <si>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</si>
  <si>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</si>
  <si>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</si>
  <si>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</si>
  <si>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</si>
  <si>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</si>
  <si>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</si>
  <si>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</si>
  <si>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</si>
  <si>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</si>
  <si>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</si>
  <si>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</si>
  <si>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</si>
  <si>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</si>
  <si>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</si>
  <si>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</si>
  <si>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</si>
  <si>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</si>
  <si>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</si>
  <si>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</si>
  <si>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</si>
  <si>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</si>
  <si>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</si>
  <si>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</si>
  <si>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</si>
  <si>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</si>
  <si>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</si>
  <si>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</si>
  <si>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</si>
  <si>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</si>
  <si>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</si>
  <si>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</si>
  <si>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</si>
  <si>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</si>
  <si>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</si>
  <si>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</si>
  <si>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</si>
  <si>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</si>
  <si>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</si>
  <si>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</si>
  <si>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</si>
  <si>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</si>
  <si>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</si>
  <si>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</si>
  <si>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</si>
  <si>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</si>
  <si>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</si>
  <si>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</si>
  <si>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</si>
  <si>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</si>
  <si>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</si>
  <si>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</si>
  <si>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</si>
  <si>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</si>
  <si>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</si>
  <si>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</si>
  <si>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</si>
  <si>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</si>
  <si>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</si>
  <si>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</si>
  <si>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</si>
  <si>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</si>
  <si>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</si>
  <si>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</si>
  <si>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</si>
  <si>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</si>
  <si>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</si>
  <si>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</si>
  <si>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</si>
  <si>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</si>
  <si>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</si>
  <si>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</si>
  <si>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</si>
  <si>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</si>
  <si>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</si>
  <si>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</si>
  <si>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</si>
  <si>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</si>
  <si>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</si>
  <si>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</si>
  <si>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</si>
  <si>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</si>
  <si>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</si>
  <si>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</si>
  <si>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</si>
  <si>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</si>
  <si>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</si>
  <si>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</si>
  <si>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</si>
  <si>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</si>
  <si>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</si>
  <si>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</si>
  <si>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</si>
  <si>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</si>
  <si>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</si>
  <si>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</si>
  <si>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</si>
  <si>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</si>
  <si>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</si>
  <si>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</si>
  <si>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</si>
  <si>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</si>
  <si>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</si>
  <si>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</si>
  <si>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</si>
  <si>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</si>
  <si>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</si>
  <si>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</si>
  <si>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</si>
  <si>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</si>
  <si>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</si>
  <si>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</si>
  <si>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</si>
  <si>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</si>
  <si>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</si>
  <si>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</si>
  <si>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</si>
  <si>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</si>
  <si>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</si>
  <si>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</si>
  <si>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</si>
  <si>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</si>
  <si>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</si>
  <si>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</si>
  <si>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</si>
  <si>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</si>
  <si>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</si>
  <si>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</si>
  <si>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</si>
  <si>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</si>
  <si>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</si>
  <si>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</si>
  <si>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</si>
  <si>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</si>
  <si>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</si>
  <si>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</si>
  <si>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</si>
  <si>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</si>
  <si>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</si>
  <si>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</si>
  <si>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</si>
  <si>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</si>
  <si>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</si>
  <si>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</si>
  <si>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</si>
  <si>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</si>
  <si>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</si>
  <si>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</si>
  <si>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</si>
  <si>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</si>
  <si>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</si>
  <si>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</si>
  <si>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</si>
  <si>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</si>
  <si>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</si>
  <si>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</si>
  <si>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</si>
  <si>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</si>
  <si>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</si>
  <si>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</si>
  <si>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</si>
  <si>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</si>
  <si>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</si>
  <si>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</si>
  <si>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</si>
  <si>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</si>
  <si>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</si>
  <si>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</si>
  <si>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</si>
  <si>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</si>
  <si>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</si>
  <si>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</si>
  <si>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</si>
  <si>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</si>
  <si>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</si>
  <si>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</si>
  <si>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</si>
  <si>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</si>
  <si>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</si>
  <si>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</si>
  <si>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</si>
  <si>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</si>
  <si>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</si>
  <si>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</si>
  <si>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</si>
  <si>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</si>
  <si>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</si>
  <si>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</si>
  <si>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</si>
  <si>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</si>
  <si>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</si>
  <si>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</si>
  <si>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</si>
  <si>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</si>
  <si>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</si>
  <si>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</si>
  <si>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</si>
  <si>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</si>
  <si>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</si>
  <si>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</si>
  <si>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</si>
  <si>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</si>
  <si>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</si>
  <si>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</si>
  <si>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</si>
  <si>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</si>
  <si>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</si>
  <si>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</si>
  <si>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</si>
  <si>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</si>
  <si>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</si>
  <si>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</si>
  <si>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</si>
  <si>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</si>
  <si>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</si>
  <si>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</si>
  <si>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</si>
  <si>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</si>
  <si>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</si>
  <si>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</si>
  <si>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</si>
  <si>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</si>
  <si>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</si>
  <si>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</si>
  <si>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</si>
  <si>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</si>
  <si>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</si>
  <si>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</si>
  <si>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</si>
  <si>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</si>
  <si>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</si>
  <si>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</si>
  <si>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</si>
  <si>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</si>
  <si>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</si>
  <si>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</si>
  <si>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</si>
  <si>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</si>
  <si>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</si>
  <si>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</si>
  <si>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</si>
  <si>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</si>
  <si>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</si>
  <si>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</si>
  <si>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</si>
  <si>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</si>
  <si>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</si>
  <si>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</si>
  <si>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</si>
  <si>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</si>
  <si>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</si>
  <si>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</si>
  <si>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</si>
  <si>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</si>
  <si>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</si>
  <si>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</si>
  <si>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</si>
  <si>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</si>
  <si>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</si>
  <si>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</si>
  <si>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</si>
  <si>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</si>
  <si>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</si>
  <si>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</si>
  <si>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</si>
  <si>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</si>
  <si>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</si>
  <si>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</si>
  <si>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</si>
  <si>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</si>
  <si>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</si>
  <si>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</si>
  <si>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</si>
  <si>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</si>
  <si>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</si>
  <si>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</si>
  <si>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</si>
  <si>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</si>
  <si>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</si>
  <si>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</si>
  <si>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</si>
  <si>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</si>
  <si>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</si>
  <si>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</si>
  <si>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</si>
  <si>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</si>
  <si>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</si>
  <si>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</si>
  <si>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</si>
  <si>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</si>
  <si>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</si>
  <si>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</si>
  <si>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</si>
  <si>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</si>
  <si>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</si>
  <si>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</si>
  <si>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</si>
  <si>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</si>
  <si>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</si>
  <si>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</si>
  <si>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</si>
  <si>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</si>
  <si>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</si>
  <si>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</si>
  <si>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</si>
  <si>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</si>
  <si>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</si>
  <si>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</si>
  <si>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</si>
  <si>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</si>
  <si>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</si>
  <si>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</si>
  <si>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</si>
  <si>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</si>
  <si>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</si>
  <si>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</si>
  <si>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</si>
  <si>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</si>
  <si>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</si>
  <si>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</si>
  <si>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</si>
  <si>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</si>
  <si>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</si>
  <si>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</si>
  <si>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</si>
  <si>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</si>
  <si>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</si>
  <si>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</si>
  <si>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</si>
  <si>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</si>
  <si>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</si>
  <si>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</si>
  <si>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</si>
  <si>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</si>
  <si>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</si>
  <si>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</si>
  <si>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</si>
  <si>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</si>
  <si>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</si>
  <si>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</si>
  <si>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</si>
  <si>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</si>
  <si>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</si>
  <si>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</si>
  <si>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</si>
  <si>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</si>
  <si>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</si>
  <si>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</si>
  <si>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</si>
  <si>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</si>
  <si>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</si>
  <si>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</si>
  <si>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</si>
  <si>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</si>
  <si>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</si>
  <si>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</si>
  <si>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</si>
  <si>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</si>
  <si>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</si>
  <si>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</si>
  <si>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</si>
  <si>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</si>
  <si>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</si>
  <si>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</si>
  <si>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</si>
  <si>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</si>
  <si>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</si>
  <si>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</si>
  <si>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</si>
  <si>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</si>
  <si>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</si>
  <si>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</si>
  <si>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</si>
  <si>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</si>
  <si>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</si>
  <si>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</si>
  <si>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</si>
  <si>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</si>
  <si>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</si>
  <si>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</si>
  <si>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</si>
  <si>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</si>
  <si>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</si>
  <si>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</si>
  <si>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</si>
  <si>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</si>
  <si>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</si>
  <si>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</si>
  <si>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</si>
  <si>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</si>
  <si>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</si>
  <si>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</si>
  <si>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</si>
  <si>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</si>
  <si>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</si>
  <si>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</si>
  <si>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</si>
  <si>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</si>
  <si>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</si>
  <si>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</si>
  <si>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</si>
  <si>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</si>
  <si>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</si>
  <si>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</si>
  <si>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</si>
  <si>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</si>
  <si>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</si>
  <si>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</si>
  <si>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</si>
  <si>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</si>
  <si>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</si>
  <si>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</si>
  <si>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</si>
  <si>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</si>
  <si>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</si>
  <si>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</si>
  <si>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</si>
  <si>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</si>
  <si>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</si>
  <si>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</si>
  <si>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</si>
  <si>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</si>
  <si>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</si>
  <si>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</si>
  <si>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</si>
  <si>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</si>
  <si>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</si>
  <si>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</si>
  <si>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</si>
  <si>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</si>
  <si>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</si>
  <si>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</si>
  <si>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</si>
  <si>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</si>
  <si>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</si>
  <si>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</si>
  <si>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</si>
  <si>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</si>
  <si>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</si>
  <si>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</si>
  <si>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</si>
  <si>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</si>
  <si>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</si>
  <si>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</si>
  <si>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</si>
  <si>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</si>
  <si>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</si>
  <si>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</si>
  <si>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</si>
  <si>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</si>
  <si>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</si>
  <si>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</si>
  <si>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</si>
  <si>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</si>
  <si>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</si>
  <si>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</si>
  <si>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</si>
  <si>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</si>
  <si>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</si>
  <si>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</si>
  <si>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</si>
  <si>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</si>
  <si>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</si>
  <si>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</si>
  <si>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</si>
  <si>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</si>
  <si>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</si>
  <si>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</si>
  <si>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</si>
  <si>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</si>
  <si>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</si>
  <si>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</si>
  <si>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</si>
  <si>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</si>
  <si>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</si>
  <si>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</si>
  <si>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</si>
  <si>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</si>
  <si>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</si>
  <si>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</si>
  <si>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</si>
  <si>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</si>
  <si>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</si>
  <si>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</si>
  <si>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</si>
  <si>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</si>
  <si>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</si>
  <si>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</si>
  <si>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</si>
  <si>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</si>
  <si>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</si>
  <si>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</si>
  <si>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</si>
  <si>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</si>
  <si>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</si>
  <si>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</si>
  <si>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</si>
  <si>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</si>
  <si>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</si>
  <si>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</si>
  <si>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</si>
  <si>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</si>
  <si>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</si>
  <si>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</si>
  <si>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</si>
  <si>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</si>
  <si>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</si>
  <si>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</si>
  <si>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</si>
  <si>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</si>
  <si>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</si>
  <si>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</si>
  <si>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</si>
  <si>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</si>
  <si>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</si>
  <si>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</si>
  <si>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</si>
  <si>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</si>
  <si>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</si>
  <si>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</si>
  <si>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</si>
  <si>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</si>
  <si>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</si>
  <si>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</si>
  <si>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</si>
  <si>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</si>
  <si>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</si>
  <si>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</si>
  <si>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</si>
  <si>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</si>
  <si>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</si>
  <si>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</si>
  <si>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</si>
  <si>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</si>
  <si>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</si>
  <si>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</si>
  <si>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</si>
  <si>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</si>
  <si>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</si>
  <si>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</si>
  <si>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</si>
  <si>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</si>
  <si>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</si>
  <si>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</si>
  <si>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</si>
  <si>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</si>
  <si>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</si>
  <si>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</si>
  <si>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</si>
  <si>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</si>
  <si>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</si>
  <si>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</si>
  <si>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</si>
  <si>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</si>
  <si>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</si>
  <si>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</si>
  <si>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</si>
  <si>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</si>
  <si>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</si>
  <si>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</si>
  <si>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</si>
  <si>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</si>
  <si>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</si>
  <si>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</si>
  <si>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</si>
  <si>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</si>
  <si>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</si>
  <si>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</si>
  <si>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</si>
  <si>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</si>
  <si>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</si>
  <si>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</si>
  <si>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</si>
  <si>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</si>
  <si>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</si>
  <si>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</si>
  <si>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</si>
  <si>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</si>
  <si>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</si>
  <si>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</si>
  <si>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</si>
  <si>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</si>
  <si>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</si>
  <si>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</si>
  <si>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</si>
  <si>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</si>
  <si>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</si>
  <si>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</si>
  <si>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</si>
  <si>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</si>
  <si>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</si>
  <si>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</si>
  <si>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</si>
  <si>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</si>
  <si>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</si>
  <si>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</si>
  <si>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</si>
  <si>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</si>
  <si>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</si>
  <si>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</si>
  <si>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</si>
  <si>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</si>
  <si>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</si>
  <si>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</si>
  <si>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</si>
  <si>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</si>
  <si>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</si>
  <si>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</si>
  <si>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</si>
  <si>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</si>
  <si>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</si>
  <si>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</si>
  <si>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</si>
  <si>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</si>
  <si>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</si>
  <si>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</si>
  <si>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</si>
  <si>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</si>
  <si>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</si>
  <si>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</si>
  <si>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</si>
  <si>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</si>
  <si>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</si>
  <si>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</si>
  <si>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</si>
  <si>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</si>
  <si>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</si>
  <si>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</si>
  <si>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</si>
  <si>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</si>
  <si>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</si>
  <si>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</si>
  <si>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</si>
  <si>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</si>
  <si>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</si>
  <si>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</si>
  <si>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</si>
  <si>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</si>
  <si>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</si>
  <si>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</si>
  <si>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</si>
  <si>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</si>
  <si>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</si>
  <si>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</si>
  <si>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</si>
  <si>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</si>
  <si>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</si>
  <si>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</si>
  <si>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</si>
  <si>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</si>
  <si>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</si>
  <si>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</si>
  <si>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</si>
  <si>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</si>
  <si>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</si>
  <si>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</si>
  <si>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</si>
  <si>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</si>
  <si>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</si>
  <si>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</si>
  <si>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</si>
  <si>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</si>
  <si>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</si>
  <si>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</si>
  <si>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</si>
  <si>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</si>
  <si>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</si>
  <si>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</si>
  <si>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</si>
  <si>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</si>
  <si>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</si>
  <si>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</si>
  <si>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</si>
  <si>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</si>
  <si>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</si>
  <si>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</si>
  <si>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</si>
  <si>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</si>
  <si>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</si>
  <si>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</si>
  <si>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</si>
  <si>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</si>
  <si>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</si>
  <si>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</si>
  <si>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</si>
  <si>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</si>
  <si>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</si>
  <si>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</si>
  <si>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</si>
  <si>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</si>
  <si>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</si>
  <si>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</si>
  <si>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</si>
  <si>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</si>
  <si>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</si>
  <si>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</si>
  <si>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</si>
  <si>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</si>
  <si>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</si>
  <si>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</si>
  <si>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</si>
  <si>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</si>
  <si>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</si>
  <si>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</si>
  <si>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</si>
  <si>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</si>
  <si>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</si>
  <si>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</si>
  <si>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</si>
  <si>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</si>
  <si>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</si>
  <si>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</si>
  <si>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</si>
  <si>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</si>
  <si>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</si>
  <si>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</si>
  <si>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</si>
  <si>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</si>
  <si>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</si>
  <si>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</si>
  <si>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</si>
  <si>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</si>
  <si>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</si>
  <si>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</si>
  <si>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</si>
  <si>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</si>
  <si>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</si>
  <si>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</si>
  <si>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</si>
  <si>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</si>
  <si>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</si>
  <si>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</si>
  <si>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</si>
  <si>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</si>
  <si>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</si>
  <si>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</si>
  <si>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</si>
  <si>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</si>
  <si>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</si>
  <si>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</si>
  <si>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</si>
  <si>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</si>
  <si>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</si>
  <si>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</si>
  <si>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</si>
  <si>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</si>
  <si>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</si>
  <si>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</si>
  <si>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</si>
  <si>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</si>
  <si>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</si>
  <si>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</si>
  <si>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</si>
  <si>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</si>
  <si>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</si>
  <si>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</si>
  <si>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</si>
  <si>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</si>
  <si>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</si>
  <si>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</si>
  <si>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</si>
  <si>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</si>
  <si>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</si>
  <si>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</si>
  <si>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</si>
  <si>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</si>
  <si>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</si>
  <si>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</si>
  <si>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</si>
  <si>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</si>
  <si>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</si>
  <si>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</si>
  <si>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</si>
  <si>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</si>
  <si>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</si>
  <si>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</si>
  <si>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</si>
  <si>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</si>
  <si>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</si>
  <si>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</si>
  <si>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</si>
  <si>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</si>
  <si>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</si>
  <si>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</si>
  <si>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</si>
  <si>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</si>
  <si>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</si>
  <si>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</si>
  <si>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</si>
  <si>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</si>
  <si>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</si>
  <si>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</si>
  <si>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</si>
  <si>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</si>
  <si>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</si>
  <si>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</si>
  <si>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</si>
  <si>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</si>
  <si>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</si>
  <si>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</si>
  <si>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</si>
  <si>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</si>
  <si>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</si>
  <si>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</si>
  <si>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</si>
  <si>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</si>
  <si>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</si>
  <si>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</si>
  <si>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</si>
  <si>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</si>
  <si>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</si>
  <si>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</si>
  <si>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</si>
  <si>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</si>
  <si>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</si>
  <si>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</si>
  <si>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</si>
  <si>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</si>
  <si>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</si>
  <si>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</si>
  <si>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</si>
  <si>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</si>
  <si>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</si>
  <si>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</si>
  <si>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</si>
  <si>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</si>
  <si>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</si>
  <si>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</si>
  <si>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</si>
  <si>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</si>
  <si>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</si>
  <si>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</si>
  <si>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</si>
  <si>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</si>
  <si>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</si>
  <si>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</si>
  <si>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</si>
  <si>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</si>
  <si>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</si>
  <si>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</si>
  <si>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</si>
  <si>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</si>
  <si>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</si>
  <si>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</si>
  <si>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</si>
  <si>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</si>
  <si>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</si>
  <si>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</si>
  <si>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</si>
  <si>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</si>
  <si>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</si>
  <si>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</si>
  <si>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</si>
  <si>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</si>
  <si>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</si>
  <si>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</si>
  <si>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</si>
  <si>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</si>
  <si>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</si>
  <si>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</si>
  <si>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</si>
  <si>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</si>
  <si>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</si>
  <si>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</si>
  <si>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</si>
  <si>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</si>
  <si>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</si>
  <si>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</si>
  <si>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</si>
  <si>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</si>
  <si>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</si>
  <si>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</si>
  <si>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</si>
  <si>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</si>
  <si>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</si>
  <si>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</si>
  <si>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</si>
  <si>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</si>
  <si>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</si>
  <si>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</si>
  <si>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</si>
  <si>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</si>
  <si>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</si>
  <si>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</si>
  <si>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</si>
  <si>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</si>
  <si>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</si>
  <si>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</si>
  <si>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</si>
  <si>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</si>
  <si>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</si>
  <si>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</si>
  <si>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</si>
  <si>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</si>
  <si>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</si>
  <si>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</si>
  <si>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</si>
  <si>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</si>
  <si>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</si>
  <si>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</si>
  <si>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</si>
  <si>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</si>
  <si>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</si>
  <si>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</si>
  <si>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</si>
  <si>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</si>
  <si>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</si>
  <si>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</si>
  <si>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</si>
  <si>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</si>
  <si>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</si>
  <si>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</si>
  <si>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</si>
  <si>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</si>
  <si>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</si>
  <si>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</si>
  <si>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</si>
  <si>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</si>
  <si>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</si>
  <si>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</si>
  <si>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</si>
  <si>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</si>
  <si>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</si>
  <si>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</si>
  <si>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</si>
  <si>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</si>
  <si>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</si>
  <si>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</si>
  <si>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</si>
  <si>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</si>
  <si>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</si>
  <si>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</si>
  <si>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</si>
  <si>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</si>
  <si>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</si>
  <si>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</si>
  <si>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</si>
  <si>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</si>
  <si>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</si>
  <si>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</si>
  <si>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</si>
  <si>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</si>
  <si>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</si>
  <si>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</si>
  <si>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</si>
  <si>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</si>
  <si>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</si>
  <si>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</si>
  <si>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</si>
  <si>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</si>
  <si>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</si>
  <si>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</si>
  <si>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</si>
  <si>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</si>
  <si>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</si>
  <si>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</si>
  <si>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</si>
  <si>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</si>
  <si>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</si>
  <si>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</si>
  <si>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</si>
  <si>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</si>
  <si>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</si>
  <si>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</si>
  <si>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</si>
  <si>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</si>
  <si>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</si>
  <si>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</si>
  <si>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</si>
  <si>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</si>
  <si>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</si>
  <si>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</si>
  <si>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</si>
  <si>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</si>
  <si>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</si>
  <si>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</si>
  <si>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</si>
  <si>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</si>
  <si>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</si>
  <si>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</si>
  <si>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</si>
  <si>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</si>
  <si>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</si>
  <si>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</si>
  <si>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</si>
  <si>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</si>
  <si>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</si>
  <si>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</si>
  <si>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</si>
  <si>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</si>
  <si>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</si>
  <si>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</si>
  <si>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</si>
  <si>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</si>
  <si>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</si>
  <si>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</si>
  <si>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</si>
  <si>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</si>
  <si>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</si>
  <si>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</si>
  <si>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</si>
  <si>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</si>
  <si>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</si>
  <si>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</si>
  <si>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</si>
  <si>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</si>
  <si>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</si>
  <si>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</si>
  <si>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</si>
  <si>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</si>
  <si>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</si>
  <si>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</si>
  <si>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</si>
  <si>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</si>
  <si>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</si>
  <si>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</si>
  <si>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</si>
  <si>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</si>
  <si>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</si>
  <si>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</si>
  <si>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</si>
  <si>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</si>
  <si>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</si>
  <si>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</si>
  <si>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</si>
  <si>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</si>
  <si>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</si>
  <si>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</si>
  <si>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</si>
  <si>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</si>
  <si>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</si>
  <si>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</si>
  <si>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</si>
  <si>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</si>
  <si>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</si>
  <si>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</si>
  <si>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</si>
  <si>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</si>
  <si>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</si>
  <si>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</si>
  <si>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</si>
  <si>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</si>
  <si>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</si>
  <si>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</si>
  <si>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</si>
  <si>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</si>
  <si>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</si>
  <si>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</si>
  <si>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</si>
  <si>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</si>
  <si>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</si>
  <si>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</si>
  <si>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</si>
  <si>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</si>
  <si>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</si>
  <si>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</si>
  <si>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</si>
  <si>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</si>
  <si>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</si>
  <si>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</si>
  <si>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</si>
  <si>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</si>
  <si>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</si>
  <si>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</si>
  <si>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</si>
  <si>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</si>
  <si>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</si>
  <si>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</si>
  <si>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</si>
  <si>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</si>
  <si>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</si>
  <si>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</si>
  <si>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</si>
  <si>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</si>
  <si>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</si>
  <si>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</si>
  <si>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</si>
  <si>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</si>
  <si>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</si>
  <si>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</si>
  <si>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</si>
  <si>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</si>
  <si>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</si>
  <si>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</si>
  <si>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</si>
  <si>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</si>
  <si>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</si>
  <si>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</si>
  <si>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</si>
  <si>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</si>
  <si>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</si>
  <si>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</si>
  <si>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</si>
  <si>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</si>
  <si>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</si>
  <si>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</si>
  <si>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</si>
  <si>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</si>
  <si>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</si>
  <si>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</si>
  <si>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</si>
  <si>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</si>
  <si>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</si>
  <si>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</si>
  <si>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</si>
  <si>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</si>
  <si>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</si>
  <si>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</si>
  <si>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</si>
  <si>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</si>
  <si>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</si>
  <si>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</si>
  <si>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</si>
  <si>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</si>
  <si>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</si>
  <si>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</si>
  <si>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</si>
  <si>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</si>
  <si>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</si>
  <si>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</si>
  <si>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</si>
  <si>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</si>
  <si>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</si>
  <si>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</si>
  <si>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</si>
  <si>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</si>
  <si>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</si>
  <si>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</si>
  <si>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</si>
  <si>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</si>
  <si>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</si>
  <si>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</si>
  <si>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</si>
  <si>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</si>
  <si>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</si>
  <si>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</si>
  <si>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</si>
  <si>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</si>
  <si>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</si>
  <si>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</si>
  <si>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</si>
  <si>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</si>
  <si>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</si>
  <si>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</si>
  <si>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</si>
  <si>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</si>
  <si>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</si>
  <si>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</si>
  <si>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</si>
  <si>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</si>
  <si>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</si>
  <si>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</si>
  <si>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</si>
  <si>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</si>
  <si>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</si>
  <si>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</si>
  <si>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</si>
  <si>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</si>
  <si>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</si>
  <si>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</si>
  <si>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</si>
  <si>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</si>
  <si>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</si>
  <si>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</si>
  <si>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</si>
  <si>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</si>
  <si>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</si>
  <si>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</si>
  <si>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</si>
  <si>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</si>
  <si>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</si>
  <si>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</si>
  <si>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</si>
  <si>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</si>
  <si>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</si>
  <si>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</si>
  <si>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</si>
  <si>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</si>
  <si>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</si>
  <si>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</si>
  <si>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</si>
  <si>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</si>
  <si>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</si>
  <si>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</si>
  <si>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</si>
  <si>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</si>
  <si>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</si>
  <si>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</si>
  <si>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</si>
  <si>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</si>
  <si>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</si>
  <si>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</si>
  <si>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</si>
  <si>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</si>
  <si>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</si>
  <si>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</si>
  <si>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</si>
  <si>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</si>
  <si>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</si>
  <si>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</si>
  <si>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</si>
  <si>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</si>
  <si>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</si>
  <si>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</si>
  <si>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</si>
  <si>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</si>
  <si>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</si>
  <si>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</si>
  <si>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</si>
  <si>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</si>
  <si>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</si>
  <si>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</si>
  <si>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</si>
  <si>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</si>
  <si>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</si>
  <si>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</si>
  <si>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</si>
  <si>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</si>
  <si>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</si>
  <si>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</si>
  <si>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</si>
  <si>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</si>
  <si>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</si>
  <si>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</si>
  <si>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</si>
  <si>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</si>
  <si>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</si>
  <si>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</si>
  <si>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</si>
  <si>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</si>
  <si>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</si>
  <si>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</si>
  <si>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</si>
  <si>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</si>
  <si>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</si>
  <si>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</si>
  <si>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</si>
  <si>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</si>
  <si>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</si>
  <si>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</si>
  <si>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</si>
  <si>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</si>
  <si>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</si>
  <si>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</si>
  <si>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</si>
  <si>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</si>
  <si>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</si>
  <si>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</si>
  <si>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</si>
  <si>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</si>
  <si>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</si>
  <si>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</si>
  <si>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</si>
  <si>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</si>
  <si>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</si>
  <si>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</si>
  <si>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</si>
  <si>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</si>
  <si>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</si>
  <si>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</si>
  <si>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</si>
  <si>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</si>
  <si>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</si>
  <si>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</si>
  <si>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</si>
  <si>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</si>
  <si>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</si>
  <si>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</si>
  <si>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</si>
  <si>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</si>
  <si>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</si>
  <si>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</si>
  <si>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</si>
  <si>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</si>
  <si>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</si>
  <si>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</si>
  <si>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</si>
  <si>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</si>
  <si>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</si>
  <si>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</si>
  <si>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</si>
  <si>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</si>
  <si>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</si>
  <si>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</si>
  <si>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</si>
  <si>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</si>
  <si>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</si>
  <si>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</si>
  <si>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</si>
  <si>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</si>
  <si>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</si>
  <si>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</si>
  <si>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</si>
  <si>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</si>
  <si>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</si>
  <si>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</si>
  <si>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</si>
  <si>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</si>
  <si>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</si>
  <si>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</si>
  <si>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</si>
  <si>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</si>
  <si>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</si>
  <si>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</si>
  <si>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</si>
  <si>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</si>
  <si>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</si>
  <si>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</si>
  <si>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</si>
  <si>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</si>
  <si>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</si>
  <si>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</si>
  <si>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</si>
  <si>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</si>
  <si>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</si>
  <si>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</si>
  <si>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</si>
  <si>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</si>
  <si>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</si>
  <si>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</si>
  <si>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</si>
  <si>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</si>
  <si>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</si>
  <si>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</si>
  <si>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</si>
  <si>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</si>
  <si>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</si>
  <si>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</si>
  <si>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</si>
  <si>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</si>
  <si>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</si>
  <si>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</si>
  <si>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</si>
  <si>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</si>
  <si>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</si>
  <si>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</si>
  <si>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</si>
  <si>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</si>
  <si>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</si>
  <si>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</si>
  <si>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</si>
  <si>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</si>
  <si>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</si>
  <si>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</si>
  <si>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</si>
  <si>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</si>
  <si>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</si>
  <si>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</si>
  <si>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</si>
  <si>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</si>
  <si>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</si>
  <si>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</si>
  <si>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</si>
  <si>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</si>
  <si>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</si>
  <si>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</si>
  <si>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</si>
  <si>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</si>
  <si>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</si>
  <si>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</si>
  <si>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</si>
  <si>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</si>
  <si>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</si>
  <si>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</si>
  <si>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</si>
  <si>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</si>
  <si>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</si>
  <si>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</si>
  <si>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</si>
  <si>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</si>
  <si>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</si>
  <si>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</si>
  <si>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</si>
  <si>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</si>
  <si>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</si>
  <si>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</si>
  <si>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</si>
  <si>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</si>
  <si>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</si>
  <si>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</si>
  <si>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</si>
  <si>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</si>
  <si>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</si>
  <si>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</si>
  <si>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</si>
  <si>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</si>
  <si>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</si>
  <si>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</si>
  <si>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</si>
  <si>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</si>
  <si>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</si>
  <si>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</si>
  <si>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</si>
  <si>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</si>
  <si>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</si>
  <si>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</si>
  <si>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</si>
  <si>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</si>
  <si>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</si>
  <si>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</si>
  <si>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</si>
  <si>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</si>
  <si>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</si>
  <si>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</si>
  <si>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</si>
  <si>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</si>
  <si>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</si>
  <si>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</si>
  <si>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</si>
  <si>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</si>
  <si>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</si>
  <si>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</si>
  <si>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</si>
  <si>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</si>
  <si>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</si>
  <si>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</si>
  <si>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</si>
  <si>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</si>
  <si>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</si>
  <si>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</si>
  <si>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</si>
  <si>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</si>
  <si>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</si>
  <si>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</si>
  <si>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</si>
  <si>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</si>
  <si>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</si>
  <si>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</si>
  <si>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</si>
  <si>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</si>
  <si>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</si>
  <si>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</si>
  <si>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</si>
  <si>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</si>
  <si>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</si>
  <si>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</si>
  <si>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</si>
  <si>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</si>
  <si>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</si>
  <si>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</si>
  <si>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</si>
  <si>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</si>
  <si>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</si>
  <si>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</si>
  <si>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</si>
  <si>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</si>
  <si>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</si>
  <si>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</si>
  <si>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</si>
  <si>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</si>
  <si>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</si>
  <si>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</si>
  <si>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</si>
  <si>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</si>
  <si>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</si>
  <si>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</si>
  <si>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</si>
  <si>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</si>
  <si>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</si>
  <si>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</si>
  <si>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</si>
  <si>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</si>
  <si>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</si>
  <si>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</si>
  <si>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</si>
  <si>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</si>
  <si>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</si>
  <si>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</si>
  <si>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</si>
  <si>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</si>
  <si>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</si>
  <si>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</si>
  <si>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</si>
  <si>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</si>
  <si>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</si>
  <si>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</si>
  <si>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</si>
  <si>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</si>
  <si>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</si>
  <si>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</si>
  <si>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</si>
  <si>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</si>
  <si>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</si>
  <si>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</si>
  <si>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</si>
  <si>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</si>
  <si>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</si>
  <si>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</si>
  <si>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</si>
  <si>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</si>
  <si>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</si>
  <si>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</si>
  <si>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</si>
  <si>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</si>
  <si>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</si>
  <si>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</si>
  <si>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</si>
  <si>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</si>
  <si>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</si>
  <si>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</si>
  <si>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</si>
  <si>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</si>
  <si>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</si>
  <si>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</si>
  <si>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</si>
  <si>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</si>
  <si>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</si>
  <si>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</si>
  <si>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</si>
  <si>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</si>
  <si>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</si>
  <si>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</si>
  <si>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</si>
  <si>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</si>
  <si>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</si>
  <si>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</si>
  <si>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</si>
  <si>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</si>
  <si>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</si>
  <si>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</si>
  <si>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</si>
  <si>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</si>
  <si>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</si>
  <si>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</si>
  <si>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</si>
  <si>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</si>
  <si>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</si>
  <si>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</si>
  <si>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</si>
  <si>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</si>
  <si>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</si>
  <si>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</si>
  <si>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</si>
  <si>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</si>
  <si>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</si>
  <si>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</si>
  <si>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</si>
  <si>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</si>
  <si>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</si>
  <si>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</si>
  <si>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</si>
  <si>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</si>
  <si>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</si>
  <si>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</si>
  <si>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</si>
  <si>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</si>
  <si>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</si>
  <si>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</si>
  <si>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</si>
  <si>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</si>
  <si>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</si>
  <si>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</si>
  <si>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</si>
  <si>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</si>
  <si>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</si>
  <si>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</si>
  <si>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</si>
  <si>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</si>
  <si>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</si>
  <si>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</si>
  <si>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</si>
  <si>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</si>
  <si>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</si>
  <si>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</si>
  <si>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</si>
  <si>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</si>
  <si>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</si>
  <si>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</si>
  <si>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</si>
  <si>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</si>
  <si>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</si>
  <si>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</si>
  <si>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</si>
  <si>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</si>
  <si>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</si>
  <si>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</si>
  <si>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</si>
  <si>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</si>
  <si>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</si>
  <si>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</si>
  <si>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</si>
  <si>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</si>
  <si>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</si>
  <si>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</si>
  <si>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</si>
  <si>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</si>
  <si>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</si>
  <si>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</si>
  <si>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</si>
  <si>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</si>
  <si>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</si>
  <si>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</si>
  <si>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</si>
  <si>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</si>
  <si>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</si>
  <si>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</si>
  <si>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</si>
  <si>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</si>
  <si>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</si>
  <si>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</si>
  <si>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</si>
  <si>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</si>
  <si>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</si>
  <si>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</si>
  <si>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</si>
  <si>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</si>
  <si>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</si>
  <si>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</si>
  <si>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</si>
  <si>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</si>
  <si>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</si>
  <si>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</si>
  <si>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</si>
  <si>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</si>
  <si>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</si>
  <si>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</si>
  <si>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</si>
  <si>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</si>
  <si>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</si>
  <si>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</si>
  <si>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</si>
  <si>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</si>
  <si>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</si>
  <si>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</si>
  <si>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</si>
  <si>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</si>
  <si>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</si>
  <si>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</si>
  <si>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</si>
  <si>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</si>
  <si>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</si>
  <si>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</si>
  <si>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</si>
  <si>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</si>
  <si>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</si>
  <si>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</si>
  <si>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</si>
  <si>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</si>
  <si>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</si>
  <si>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</si>
  <si>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</si>
  <si>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</si>
  <si>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</si>
  <si>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</si>
  <si>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</si>
  <si>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</si>
  <si>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</si>
  <si>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</si>
  <si>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</si>
  <si>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</si>
  <si>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</si>
  <si>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</si>
  <si>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</si>
  <si>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</si>
  <si>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</si>
  <si>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</si>
  <si>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</si>
  <si>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</si>
  <si>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</si>
  <si>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</si>
  <si>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</si>
  <si>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</si>
  <si>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</si>
  <si>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</si>
  <si>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</si>
  <si>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</si>
  <si>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</si>
  <si>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</si>
  <si>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</si>
  <si>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</si>
  <si>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</si>
  <si>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</si>
  <si>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</si>
  <si>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</si>
  <si>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</si>
  <si>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</si>
  <si>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</si>
  <si>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</si>
  <si>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</si>
  <si>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</si>
  <si>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</si>
  <si>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</si>
  <si>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</si>
  <si>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</si>
  <si>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</si>
  <si>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</si>
  <si>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</si>
  <si>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</si>
  <si>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</si>
  <si>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</si>
  <si>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</si>
  <si>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</si>
  <si>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</si>
  <si>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</si>
  <si>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</si>
  <si>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</si>
  <si>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</si>
  <si>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</si>
  <si>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</si>
  <si>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</si>
  <si>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</si>
  <si>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</si>
  <si>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</si>
  <si>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</si>
  <si>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</si>
  <si>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</si>
  <si>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</si>
  <si>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</si>
  <si>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</si>
  <si>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</si>
  <si>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</si>
  <si>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</si>
  <si>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</si>
  <si>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</si>
  <si>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</si>
  <si>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</si>
  <si>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</si>
  <si>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</si>
  <si>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</si>
  <si>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</si>
  <si>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</si>
  <si>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</si>
  <si>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</si>
  <si>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</si>
  <si>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</si>
  <si>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</si>
  <si>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</si>
  <si>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</si>
  <si>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</si>
  <si>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</si>
  <si>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</si>
  <si>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</si>
  <si>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</si>
  <si>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</si>
  <si>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</si>
  <si>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</si>
  <si>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</si>
  <si>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</si>
  <si>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</si>
  <si>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</si>
  <si>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</si>
  <si>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</si>
  <si>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</si>
  <si>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</si>
  <si>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</si>
  <si>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</si>
  <si>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</si>
  <si>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</si>
  <si>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</si>
  <si>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</si>
  <si>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</si>
  <si>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</si>
  <si>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</si>
  <si>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</si>
  <si>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</si>
  <si>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</si>
  <si>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</si>
  <si>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</si>
  <si>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</si>
  <si>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</si>
  <si>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</si>
  <si>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</si>
  <si>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</si>
  <si>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</si>
  <si>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</si>
  <si>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</si>
  <si>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</si>
  <si>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</si>
  <si>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</si>
  <si>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</si>
  <si>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</si>
  <si>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</si>
  <si>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</si>
  <si>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</si>
  <si>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</si>
  <si>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</si>
  <si>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</si>
  <si>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</si>
  <si>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</si>
  <si>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</si>
  <si>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</si>
  <si>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</si>
  <si>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</si>
  <si>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</si>
  <si>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</si>
  <si>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</si>
  <si>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</si>
  <si>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</si>
  <si>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</si>
  <si>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</si>
  <si>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</si>
  <si>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</si>
  <si>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</si>
  <si>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</si>
  <si>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</si>
  <si>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</si>
  <si>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</si>
  <si>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</si>
  <si>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</si>
  <si>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</si>
  <si>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</si>
  <si>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</si>
  <si>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</si>
  <si>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</si>
  <si>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</si>
  <si>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</si>
  <si>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</si>
  <si>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</si>
  <si>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</si>
  <si>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</si>
  <si>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</si>
  <si>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</si>
  <si>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</si>
  <si>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</si>
  <si>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</si>
  <si>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</si>
  <si>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</si>
  <si>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</si>
  <si>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</si>
  <si>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</si>
  <si>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</si>
  <si>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</si>
  <si>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</si>
  <si>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</si>
  <si>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</si>
  <si>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</si>
  <si>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</si>
  <si>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</si>
  <si>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</si>
  <si>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</si>
  <si>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</si>
  <si>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</si>
  <si>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</si>
  <si>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</si>
  <si>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</si>
  <si>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</si>
  <si>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</si>
  <si>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</si>
  <si>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</si>
  <si>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</si>
  <si>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</si>
  <si>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</si>
  <si>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</si>
  <si>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</si>
  <si>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</si>
  <si>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</si>
  <si>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</si>
  <si>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</si>
  <si>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</si>
  <si>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</si>
  <si>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</si>
  <si>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</si>
  <si>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</si>
  <si>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</si>
  <si>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</si>
  <si>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</si>
  <si>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</si>
  <si>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</si>
  <si>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</si>
  <si>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</si>
  <si>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</si>
  <si>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</si>
  <si>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</si>
  <si>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</si>
  <si>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</si>
  <si>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</si>
  <si>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</si>
  <si>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</si>
  <si>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</si>
  <si>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</si>
  <si>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</si>
  <si>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</si>
  <si>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</si>
  <si>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</si>
  <si>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</si>
  <si>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</si>
  <si>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</si>
  <si>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</si>
  <si>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</si>
  <si>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</si>
  <si>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</si>
  <si>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</si>
  <si>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</si>
  <si>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</si>
  <si>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</si>
  <si>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</si>
  <si>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</si>
  <si>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</si>
  <si>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</si>
  <si>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</si>
  <si>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</si>
  <si>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</si>
  <si>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</si>
  <si>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</si>
  <si>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</si>
  <si>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</si>
  <si>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</si>
  <si>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</si>
  <si>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</si>
  <si>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</si>
  <si>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</si>
  <si>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</si>
  <si>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</si>
  <si>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</si>
  <si>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</si>
  <si>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</si>
  <si>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</si>
  <si>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</si>
  <si>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</si>
  <si>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</si>
  <si>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</si>
  <si>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</si>
  <si>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</si>
  <si>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</si>
  <si>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</si>
  <si>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</si>
  <si>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</si>
  <si>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</si>
  <si>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</si>
  <si>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</si>
  <si>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</si>
  <si>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</si>
  <si>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</si>
  <si>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</si>
  <si>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</si>
  <si>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</si>
  <si>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</si>
  <si>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</si>
  <si>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</si>
  <si>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</si>
  <si>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</si>
  <si>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</si>
  <si>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</si>
  <si>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</si>
  <si>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</si>
  <si>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</si>
  <si>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</si>
  <si>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</si>
  <si>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</si>
  <si>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</si>
  <si>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</si>
  <si>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</si>
  <si>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</si>
  <si>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</si>
  <si>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</si>
  <si>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</si>
  <si>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</si>
  <si>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</si>
  <si>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</si>
  <si>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</si>
  <si>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</si>
  <si>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</si>
  <si>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</si>
  <si>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</si>
  <si>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</si>
  <si>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</si>
  <si>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</si>
  <si>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</si>
  <si>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</si>
  <si>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</si>
  <si>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</si>
  <si>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</si>
  <si>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</si>
  <si>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</si>
  <si>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</si>
  <si>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</si>
  <si>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</si>
  <si>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</si>
  <si>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</si>
  <si>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</si>
  <si>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</si>
  <si>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</si>
  <si>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</si>
  <si>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</si>
  <si>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</si>
  <si>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</si>
  <si>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</si>
  <si>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</si>
  <si>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</si>
  <si>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</si>
  <si>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</si>
  <si>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</si>
  <si>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</si>
  <si>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</si>
  <si>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</si>
  <si>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</si>
  <si>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</si>
  <si>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</si>
  <si>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</si>
  <si>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</si>
  <si>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</si>
  <si>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</si>
  <si>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</si>
  <si>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</si>
  <si>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</si>
  <si>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</si>
  <si>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</si>
  <si>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</si>
  <si>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</si>
  <si>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</si>
  <si>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</si>
  <si>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</si>
  <si>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</si>
  <si>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</si>
  <si>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</si>
  <si>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</si>
  <si>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</si>
  <si>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</si>
  <si>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</si>
  <si>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</si>
  <si>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</si>
  <si>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</si>
  <si>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</si>
  <si>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</si>
  <si>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</si>
  <si>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</si>
  <si>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</si>
  <si>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</si>
  <si>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</si>
  <si>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</si>
  <si>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</si>
  <si>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</si>
  <si>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</si>
  <si>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</si>
  <si>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</si>
  <si>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</si>
  <si>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</si>
  <si>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</si>
  <si>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</si>
  <si>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</si>
  <si>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</si>
  <si>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</si>
  <si>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</si>
  <si>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</si>
  <si>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</si>
  <si>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</si>
  <si>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</si>
  <si>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</si>
  <si>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</si>
  <si>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</si>
  <si>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</si>
  <si>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</si>
  <si>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</si>
  <si>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</si>
  <si>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</si>
  <si>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</si>
  <si>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</si>
  <si>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</si>
  <si>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</si>
  <si>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</si>
  <si>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</si>
  <si>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</si>
  <si>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</si>
  <si>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</si>
  <si>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</si>
  <si>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</si>
  <si>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</si>
  <si>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</si>
  <si>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</si>
  <si>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</si>
  <si>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</si>
  <si>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</si>
  <si>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</si>
  <si>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</si>
  <si>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</si>
  <si>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</si>
  <si>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</si>
  <si>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</si>
  <si>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</si>
  <si>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</si>
  <si>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</si>
  <si>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</si>
  <si>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</si>
  <si>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</si>
  <si>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</si>
  <si>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</si>
  <si>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</si>
  <si>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</si>
  <si>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</si>
  <si>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</si>
  <si>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</si>
  <si>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</si>
  <si>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</si>
  <si>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</si>
  <si>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</si>
  <si>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</si>
  <si>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</si>
  <si>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</si>
  <si>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</si>
  <si>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</si>
  <si>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</si>
  <si>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</si>
  <si>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</si>
  <si>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</si>
  <si>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</si>
  <si>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</si>
  <si>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</si>
  <si>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</si>
  <si>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</si>
  <si>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</si>
  <si>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</si>
  <si>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</si>
  <si>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</si>
  <si>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</si>
  <si>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</si>
  <si>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</si>
  <si>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</si>
  <si>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</si>
  <si>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</si>
  <si>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</si>
  <si>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</si>
  <si>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</si>
  <si>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</si>
  <si>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</si>
  <si>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</si>
  <si>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</si>
  <si>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</si>
  <si>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</si>
  <si>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</si>
  <si>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</si>
  <si>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</si>
  <si>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</si>
  <si>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</si>
  <si>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</si>
  <si>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</si>
  <si>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</si>
  <si>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</si>
  <si>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</si>
  <si>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</si>
  <si>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</si>
  <si>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</si>
  <si>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</si>
  <si>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</si>
  <si>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</si>
  <si>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</si>
  <si>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</si>
  <si>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</si>
  <si>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</si>
  <si>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</si>
  <si>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</si>
  <si>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</si>
  <si>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</si>
  <si>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</si>
  <si>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</si>
  <si>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</si>
  <si>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</si>
  <si>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</si>
  <si>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</si>
  <si>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</si>
  <si>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</si>
  <si>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</si>
  <si>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</si>
  <si>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</si>
  <si>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</si>
  <si>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</si>
  <si>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</si>
  <si>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</si>
  <si>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</si>
  <si>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</si>
  <si>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</si>
  <si>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</si>
  <si>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</si>
  <si>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</si>
  <si>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</si>
  <si>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</si>
  <si>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</si>
  <si>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</si>
  <si>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</si>
  <si>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</si>
  <si>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</si>
  <si>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</si>
  <si>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</si>
  <si>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</si>
  <si>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</si>
  <si>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</si>
  <si>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</si>
  <si>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</si>
  <si>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</si>
  <si>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</si>
  <si>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</si>
  <si>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</si>
  <si>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</si>
  <si>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</si>
  <si>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</si>
  <si>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</si>
  <si>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</si>
  <si>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</si>
  <si>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</si>
  <si>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</si>
  <si>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</si>
  <si>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</si>
  <si>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</si>
  <si>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</si>
  <si>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</si>
  <si>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</si>
  <si>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</si>
  <si>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</si>
  <si>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</si>
  <si>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</si>
  <si>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</si>
  <si>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</si>
  <si>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</si>
  <si>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</si>
  <si>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</si>
  <si>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</si>
  <si>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</si>
  <si>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</si>
  <si>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</si>
  <si>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</si>
  <si>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</si>
  <si>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</si>
  <si>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</si>
  <si>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</si>
  <si>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</si>
  <si>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</si>
  <si>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</si>
  <si>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</si>
  <si>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</si>
  <si>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</si>
  <si>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</si>
  <si>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</si>
  <si>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</si>
  <si>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</si>
  <si>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</si>
  <si>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</si>
  <si>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</si>
  <si>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</si>
  <si>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</si>
  <si>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</si>
  <si>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</si>
  <si>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</si>
  <si>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</si>
  <si>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</si>
  <si>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</si>
  <si>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</si>
  <si>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</si>
  <si>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</si>
  <si>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</si>
  <si>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</si>
  <si>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</si>
  <si>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</si>
  <si>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</si>
  <si>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</si>
  <si>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</si>
  <si>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</si>
  <si>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</si>
  <si>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</si>
  <si>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</si>
  <si>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</si>
  <si>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</si>
  <si>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</si>
  <si>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</si>
  <si>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</si>
  <si>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</si>
  <si>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</si>
  <si>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</si>
  <si>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</si>
  <si>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</si>
  <si>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</si>
  <si>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</si>
  <si>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</si>
  <si>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</si>
  <si>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</si>
  <si>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</si>
  <si>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</si>
  <si>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</si>
  <si>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</si>
  <si>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</si>
  <si>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</si>
  <si>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</si>
  <si>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</si>
  <si>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</si>
  <si>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</si>
  <si>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</si>
  <si>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</si>
  <si>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</si>
  <si>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</si>
  <si>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</si>
  <si>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</si>
  <si>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</si>
  <si>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</si>
  <si>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</si>
  <si>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</si>
  <si>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</si>
  <si>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</si>
  <si>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</si>
  <si>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</si>
  <si>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</si>
  <si>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</si>
  <si>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</si>
  <si>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</si>
  <si>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</si>
  <si>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</si>
  <si>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</si>
  <si>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</si>
  <si>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</si>
  <si>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</si>
  <si>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</si>
  <si>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</si>
  <si>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</si>
  <si>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</si>
  <si>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</si>
  <si>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</si>
  <si>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</si>
  <si>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</si>
  <si>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</si>
  <si>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</si>
  <si>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</si>
  <si>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</si>
  <si>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</si>
  <si>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</si>
  <si>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</si>
  <si>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</si>
  <si>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</si>
  <si>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</si>
  <si>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</si>
  <si>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</si>
  <si>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</si>
  <si>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</si>
  <si>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</si>
  <si>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</si>
  <si>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</si>
  <si>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</si>
  <si>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</si>
  <si>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</si>
  <si>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</si>
  <si>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</si>
  <si>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</si>
  <si>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</si>
  <si>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</si>
  <si>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</si>
  <si>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</si>
  <si>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</si>
  <si>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</si>
  <si>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</si>
  <si>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</si>
  <si>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</si>
  <si>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</si>
  <si>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</si>
  <si>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</si>
  <si>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</si>
  <si>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</si>
  <si>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</si>
  <si>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</si>
  <si>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</si>
  <si>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</si>
  <si>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</si>
  <si>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</si>
  <si>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</si>
  <si>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</si>
  <si>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</si>
  <si>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</si>
  <si>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</si>
  <si>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</si>
  <si>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</si>
  <si>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</si>
  <si>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</si>
  <si>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</si>
  <si>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</si>
  <si>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</si>
  <si>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</si>
  <si>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</si>
  <si>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</si>
  <si>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</si>
  <si>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</si>
  <si>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</si>
  <si>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</si>
  <si>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</si>
  <si>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</si>
  <si>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</si>
  <si>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</si>
  <si>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</si>
  <si>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</si>
  <si>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</si>
  <si>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</si>
  <si>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</si>
  <si>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</si>
  <si>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</si>
  <si>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</si>
  <si>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</si>
  <si>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</si>
  <si>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</si>
  <si>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</si>
  <si>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</si>
  <si>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</si>
  <si>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</si>
  <si>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</si>
  <si>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</si>
  <si>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</si>
  <si>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</si>
  <si>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</si>
  <si>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</si>
  <si>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</si>
  <si>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</si>
  <si>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</si>
  <si>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</si>
  <si>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</si>
  <si>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</si>
  <si>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</si>
  <si>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</si>
  <si>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</si>
  <si>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</si>
  <si>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</si>
  <si>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</si>
  <si>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</si>
  <si>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</si>
  <si>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</si>
  <si>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</si>
  <si>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</si>
  <si>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</si>
  <si>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</si>
  <si>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</si>
  <si>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</si>
  <si>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</si>
  <si>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</si>
  <si>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</si>
  <si>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</si>
  <si>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</si>
  <si>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</si>
  <si>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</si>
  <si>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</si>
  <si>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</si>
  <si>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</si>
  <si>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</si>
  <si>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</si>
  <si>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</si>
  <si>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</si>
  <si>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</si>
  <si>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</si>
  <si>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</si>
  <si>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</si>
  <si>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</si>
  <si>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</si>
  <si>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</si>
  <si>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</si>
  <si>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</si>
  <si>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</si>
  <si>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</si>
  <si>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</si>
  <si>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</si>
  <si>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</si>
  <si>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</si>
  <si>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</si>
  <si>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</si>
  <si>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</si>
  <si>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</si>
  <si>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</si>
  <si>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</si>
  <si>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</si>
  <si>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</si>
  <si>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</si>
  <si>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</si>
  <si>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</si>
  <si>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</si>
  <si>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</si>
  <si>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</si>
  <si>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</si>
  <si>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</si>
  <si>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</si>
  <si>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</si>
  <si>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</si>
  <si>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</si>
  <si>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</si>
  <si>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</si>
  <si>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</si>
  <si>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</si>
  <si>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</si>
  <si>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</si>
  <si>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</si>
  <si>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</si>
  <si>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</si>
  <si>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</si>
  <si>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</si>
  <si>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</si>
  <si>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</si>
  <si>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</si>
  <si>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</si>
  <si>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</si>
  <si>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</si>
  <si>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</si>
  <si>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</si>
  <si>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</si>
  <si>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</si>
  <si>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</si>
  <si>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</si>
  <si>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</si>
  <si>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</si>
  <si>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</si>
  <si>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</si>
  <si>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</si>
  <si>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</si>
  <si>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</si>
  <si>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</si>
  <si>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</si>
  <si>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</si>
  <si>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</si>
  <si>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</si>
  <si>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</si>
  <si>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</si>
  <si>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</si>
  <si>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</si>
  <si>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</si>
  <si>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</si>
  <si>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</si>
  <si>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</si>
  <si>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</si>
  <si>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</si>
  <si>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</si>
  <si>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</si>
  <si>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</si>
  <si>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</si>
  <si>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</si>
  <si>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</si>
  <si>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</si>
  <si>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</si>
  <si>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</si>
  <si>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</si>
  <si>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</si>
  <si>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</si>
  <si>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</si>
  <si>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</si>
  <si>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</si>
  <si>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</si>
  <si>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</si>
  <si>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</si>
  <si>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</si>
  <si>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</si>
  <si>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</si>
  <si>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</si>
  <si>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</si>
  <si>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</si>
  <si>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</si>
  <si>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</si>
  <si>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</si>
  <si>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</si>
  <si>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</si>
  <si>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</si>
  <si>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</si>
  <si>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</si>
  <si>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</si>
  <si>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</si>
  <si>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</si>
  <si>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</si>
  <si>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</si>
  <si>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</si>
  <si>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</si>
  <si>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</si>
  <si>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</si>
  <si>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</si>
  <si>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</si>
  <si>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</si>
  <si>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</si>
  <si>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</si>
  <si>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</si>
  <si>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</si>
  <si>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</si>
  <si>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</si>
  <si>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</si>
  <si>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</si>
  <si>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</si>
  <si>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</si>
  <si>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</si>
  <si>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</si>
  <si>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</si>
  <si>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</si>
  <si>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</si>
  <si>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</si>
  <si>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</si>
  <si>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</si>
  <si>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</si>
  <si>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</si>
  <si>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</si>
  <si>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</si>
  <si>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</si>
  <si>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</si>
  <si>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</si>
  <si>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</si>
  <si>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</si>
  <si>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</si>
  <si>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</si>
  <si>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</si>
  <si>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</si>
  <si>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</si>
  <si>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</si>
  <si>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</si>
  <si>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</si>
  <si>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</si>
  <si>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</si>
  <si>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</si>
  <si>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</si>
  <si>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</si>
  <si>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</si>
  <si>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</si>
  <si>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</si>
  <si>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</si>
  <si>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</si>
  <si>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</si>
  <si>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</si>
  <si>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</si>
  <si>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</si>
  <si>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</si>
  <si>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</si>
  <si>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</si>
  <si>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</si>
  <si>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</si>
  <si>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</si>
  <si>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</si>
  <si>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</si>
  <si>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</si>
  <si>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</si>
  <si>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</si>
  <si>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</si>
  <si>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</si>
  <si>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</si>
  <si>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</si>
  <si>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</si>
  <si>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</si>
  <si>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</si>
  <si>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</si>
  <si>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</si>
  <si>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</si>
  <si>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</si>
  <si>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</si>
  <si>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</si>
  <si>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</si>
  <si>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</si>
  <si>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</si>
  <si>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</si>
  <si>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</si>
  <si>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</si>
  <si>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</si>
  <si>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</si>
  <si>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</si>
  <si>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</si>
  <si>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</si>
  <si>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</si>
  <si>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</si>
  <si>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</si>
  <si>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</si>
  <si>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</si>
  <si>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</si>
  <si>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</si>
  <si>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</si>
  <si>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</si>
  <si>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</si>
  <si>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</si>
  <si>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</si>
  <si>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</si>
  <si>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</si>
  <si>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</si>
  <si>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</si>
  <si>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</si>
  <si>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</si>
  <si>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</si>
  <si>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</si>
  <si>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</si>
  <si>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</si>
  <si>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</si>
  <si>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</si>
  <si>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</si>
  <si>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</si>
  <si>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</si>
  <si>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</si>
  <si>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</si>
  <si>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</si>
  <si>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</si>
  <si>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</si>
  <si>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</si>
  <si>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</si>
  <si>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</si>
  <si>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</si>
  <si>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</si>
  <si>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</si>
  <si>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</si>
  <si>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</si>
  <si>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</si>
  <si>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</si>
  <si>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</si>
  <si>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</si>
  <si>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</si>
  <si>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</si>
  <si>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</si>
  <si>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</si>
  <si>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</si>
  <si>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</si>
  <si>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</si>
  <si>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</si>
  <si>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</si>
  <si>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</si>
  <si>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</si>
  <si>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</si>
  <si>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</si>
  <si>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</si>
  <si>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</si>
  <si>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</si>
  <si>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</si>
  <si>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</si>
  <si>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</si>
  <si>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</si>
  <si>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</si>
  <si>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</si>
  <si>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</si>
  <si>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</si>
  <si>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</si>
  <si>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</si>
  <si>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</si>
  <si>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</si>
  <si>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</si>
  <si>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</si>
  <si>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</si>
  <si>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</si>
  <si>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</si>
  <si>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</si>
  <si>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</si>
  <si>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</si>
  <si>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</si>
  <si>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</si>
  <si>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</si>
  <si>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</si>
  <si>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</si>
  <si>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</si>
  <si>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</si>
  <si>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</si>
  <si>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</si>
  <si>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</si>
  <si>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</si>
  <si>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</si>
  <si>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</si>
  <si>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</si>
  <si>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</si>
  <si>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</si>
  <si>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</si>
  <si>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</si>
  <si>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</si>
  <si>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</si>
  <si>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</si>
  <si>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</si>
  <si>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</si>
  <si>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</si>
  <si>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</si>
  <si>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</si>
  <si>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</si>
  <si>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</si>
  <si>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</si>
  <si>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</si>
  <si>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</si>
  <si>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</si>
  <si>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</si>
  <si>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</si>
  <si>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</si>
  <si>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</si>
  <si>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</si>
  <si>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</si>
  <si>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</si>
  <si>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</si>
  <si>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</si>
  <si>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</si>
  <si>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</si>
  <si>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</si>
  <si>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</si>
  <si>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</si>
  <si>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</si>
  <si>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</si>
  <si>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</si>
  <si>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</si>
  <si>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</si>
  <si>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</si>
  <si>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</si>
  <si>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</si>
  <si>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</si>
  <si>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</si>
  <si>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</si>
  <si>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</si>
  <si>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</si>
  <si>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</si>
  <si>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</si>
  <si>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</si>
  <si>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</si>
  <si>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</si>
  <si>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</si>
  <si>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</si>
  <si>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</si>
  <si>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</si>
  <si>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</si>
  <si>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</si>
  <si>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</si>
  <si>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</si>
  <si>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</si>
  <si>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</si>
  <si>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</si>
  <si>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</si>
  <si>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</si>
  <si>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</si>
  <si>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</si>
  <si>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</si>
  <si>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</si>
  <si>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</si>
  <si>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</si>
  <si>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</si>
  <si>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</si>
  <si>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</si>
  <si>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</si>
  <si>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</si>
  <si>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</si>
  <si>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</si>
  <si>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</si>
  <si>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</si>
  <si>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</si>
  <si>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</si>
  <si>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</si>
  <si>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</si>
  <si>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</si>
  <si>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</si>
  <si>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</si>
  <si>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</si>
  <si>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</si>
  <si>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</si>
  <si>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</si>
  <si>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</si>
  <si>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</si>
  <si>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</si>
  <si>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</si>
  <si>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</si>
  <si>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</si>
  <si>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</si>
  <si>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</si>
  <si>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</si>
  <si>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</si>
  <si>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</si>
  <si>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</si>
  <si>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</si>
  <si>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</si>
  <si>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</si>
  <si>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</si>
  <si>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</si>
  <si>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</si>
  <si>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</si>
  <si>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</si>
  <si>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</si>
  <si>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</si>
  <si>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</si>
  <si>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</si>
  <si>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</si>
  <si>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</si>
  <si>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</si>
  <si>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</si>
  <si>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</si>
  <si>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</si>
  <si>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</si>
  <si>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</si>
  <si>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</si>
  <si>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</si>
  <si>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</si>
  <si>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</si>
  <si>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</si>
  <si>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</si>
  <si>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</si>
  <si>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</si>
  <si>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</si>
  <si>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</si>
  <si>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</si>
  <si>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</si>
  <si>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</si>
  <si>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</si>
  <si>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</si>
  <si>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</si>
  <si>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</si>
  <si>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</si>
  <si>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</si>
  <si>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</si>
  <si>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</si>
  <si>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</si>
  <si>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</si>
  <si>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</si>
  <si>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</si>
  <si>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</si>
  <si>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</si>
  <si>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</si>
  <si>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</si>
  <si>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</si>
  <si>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</si>
  <si>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</si>
  <si>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</si>
  <si>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</si>
  <si>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</si>
  <si>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</si>
  <si>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</si>
  <si>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</si>
  <si>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</si>
  <si>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</si>
  <si>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</si>
  <si>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</si>
  <si>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</si>
  <si>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</si>
  <si>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</si>
  <si>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</si>
  <si>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</si>
  <si>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</si>
  <si>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</si>
  <si>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</si>
  <si>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</si>
  <si>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</si>
  <si>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</si>
  <si>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</si>
  <si>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</si>
  <si>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</si>
  <si>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</si>
  <si>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</si>
  <si>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</si>
  <si>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</si>
  <si>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</si>
  <si>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</si>
  <si>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</si>
  <si>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</si>
  <si>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</si>
  <si>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</si>
  <si>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</si>
  <si>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</si>
  <si>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</si>
  <si>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</si>
  <si>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</si>
  <si>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</si>
  <si>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</si>
  <si>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</si>
  <si>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</si>
  <si>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</si>
  <si>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</si>
  <si>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</si>
  <si>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</si>
  <si>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</si>
  <si>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</si>
  <si>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</si>
  <si>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</si>
  <si>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</si>
  <si>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</si>
  <si>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</si>
  <si>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</si>
  <si>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</si>
  <si>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</si>
  <si>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</si>
  <si>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</si>
  <si>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</si>
  <si>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</si>
  <si>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</si>
  <si>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</si>
  <si>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</si>
  <si>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</si>
  <si>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</si>
  <si>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</si>
  <si>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</si>
  <si>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</si>
  <si>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</si>
  <si>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</si>
  <si>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</si>
  <si>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</si>
  <si>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</si>
  <si>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</si>
  <si>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</si>
  <si>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</si>
  <si>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</si>
  <si>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</si>
  <si>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</si>
  <si>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</si>
  <si>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</si>
  <si>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</si>
  <si>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</si>
  <si>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</si>
  <si>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</si>
  <si>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</si>
  <si>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</si>
  <si>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</si>
  <si>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</si>
  <si>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</si>
  <si>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</si>
  <si>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</si>
  <si>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</si>
  <si>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</si>
  <si>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</si>
  <si>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</si>
  <si>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</si>
  <si>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</si>
  <si>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</si>
  <si>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</si>
  <si>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</si>
  <si>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</si>
  <si>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</si>
  <si>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</si>
  <si>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</si>
  <si>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</si>
  <si>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</si>
  <si>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</si>
  <si>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</si>
  <si>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</si>
  <si>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</si>
  <si>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</si>
  <si>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</si>
  <si>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</si>
  <si>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</si>
  <si>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</si>
  <si>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</si>
  <si>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</si>
  <si>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</si>
  <si>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</si>
  <si>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</si>
  <si>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</si>
  <si>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</si>
  <si>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</si>
  <si>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</si>
  <si>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</si>
  <si>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</si>
  <si>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</si>
  <si>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</si>
  <si>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</si>
  <si>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</si>
  <si>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</si>
  <si>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</si>
  <si>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</si>
  <si>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</si>
  <si>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</si>
  <si>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</si>
  <si>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</si>
  <si>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</si>
  <si>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</si>
  <si>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</si>
  <si>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</si>
  <si>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</si>
  <si>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</si>
  <si>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</si>
  <si>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</si>
  <si>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</si>
  <si>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</si>
  <si>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</si>
  <si>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</si>
  <si>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</si>
  <si>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</si>
  <si>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</si>
  <si>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</si>
  <si>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</si>
  <si>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</si>
  <si>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</si>
  <si>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</si>
  <si>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</si>
  <si>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</si>
  <si>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</si>
  <si>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</si>
  <si>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</si>
  <si>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</si>
  <si>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</si>
  <si>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</si>
  <si>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</si>
  <si>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</si>
  <si>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</si>
  <si>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</si>
  <si>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</si>
  <si>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</si>
  <si>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</si>
  <si>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</si>
  <si>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</si>
  <si>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</si>
  <si>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</si>
  <si>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</si>
  <si>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</si>
  <si>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</si>
  <si>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</si>
  <si>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</si>
  <si>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</si>
  <si>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</si>
  <si>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</si>
  <si>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</si>
  <si>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</si>
  <si>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</si>
  <si>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</si>
  <si>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</si>
  <si>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</si>
  <si>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</si>
  <si>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</si>
  <si>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</si>
  <si>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</si>
  <si>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</si>
  <si>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</si>
  <si>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</si>
  <si>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</si>
  <si>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</si>
  <si>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</si>
  <si>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</si>
  <si>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</si>
  <si>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</si>
  <si>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</si>
  <si>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</si>
  <si>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</si>
  <si>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</si>
  <si>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</si>
  <si>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</si>
  <si>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</si>
  <si>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</si>
  <si>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</si>
  <si>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</si>
  <si>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</si>
  <si>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</si>
  <si>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</si>
  <si>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</si>
  <si>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</si>
  <si>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</si>
  <si>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</si>
  <si>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</si>
  <si>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</si>
  <si>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</si>
  <si>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</si>
  <si>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</si>
  <si>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</si>
  <si>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</si>
  <si>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</si>
  <si>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</si>
  <si>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</si>
  <si>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</si>
  <si>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</si>
  <si>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</si>
  <si>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</si>
  <si>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</si>
  <si>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</si>
  <si>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</si>
  <si>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</si>
  <si>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</si>
  <si>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</si>
  <si>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</si>
  <si>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</si>
  <si>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</si>
  <si>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</si>
  <si>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</si>
  <si>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</si>
  <si>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</si>
  <si>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</si>
  <si>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</si>
  <si>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</si>
  <si>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</si>
  <si>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</si>
  <si>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</si>
  <si>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</si>
  <si>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</si>
  <si>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</si>
  <si>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</si>
  <si>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</si>
  <si>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</si>
  <si>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</si>
  <si>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</si>
  <si>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</si>
  <si>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</si>
  <si>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</si>
  <si>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</si>
  <si>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</si>
  <si>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</si>
  <si>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</si>
  <si>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</si>
  <si>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</si>
  <si>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</si>
  <si>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</si>
  <si>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</si>
  <si>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</si>
  <si>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</si>
  <si>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</si>
  <si>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</si>
  <si>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</si>
  <si>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</si>
  <si>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</si>
  <si>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</si>
  <si>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</si>
  <si>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</si>
  <si>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</si>
  <si>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</si>
  <si>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</si>
  <si>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</si>
  <si>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</si>
  <si>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</si>
  <si>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</si>
  <si>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</si>
  <si>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</si>
  <si>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</si>
  <si>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</si>
  <si>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</si>
  <si>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</si>
  <si>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</si>
  <si>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</si>
  <si>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</si>
  <si>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</si>
  <si>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</si>
  <si>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</si>
  <si>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</si>
  <si>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</si>
  <si>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</si>
  <si>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</si>
  <si>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</si>
  <si>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</si>
  <si>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</si>
  <si>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</si>
  <si>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</si>
  <si>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</si>
  <si>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</si>
  <si>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</si>
  <si>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</si>
  <si>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</si>
  <si>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</si>
  <si>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</si>
  <si>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</si>
  <si>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</si>
  <si>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</si>
  <si>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</si>
  <si>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</si>
  <si>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</si>
  <si>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</si>
  <si>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</si>
  <si>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</si>
  <si>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</si>
  <si>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</si>
  <si>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</si>
  <si>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</si>
  <si>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</si>
  <si>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</si>
  <si>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</si>
  <si>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</si>
  <si>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</si>
  <si>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</si>
  <si>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</si>
  <si>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</si>
  <si>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</si>
  <si>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</si>
  <si>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</si>
  <si>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</si>
  <si>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</si>
  <si>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</si>
  <si>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</si>
  <si>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</si>
  <si>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</si>
  <si>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</si>
  <si>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</si>
  <si>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</si>
  <si>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</si>
  <si>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</si>
  <si>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</si>
  <si>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</si>
  <si>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</si>
  <si>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</si>
  <si>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</si>
  <si>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</si>
  <si>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</si>
  <si>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</si>
  <si>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</si>
  <si>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</si>
  <si>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</si>
  <si>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</si>
  <si>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</si>
  <si>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</si>
  <si>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</si>
  <si>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</si>
  <si>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</si>
  <si>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</si>
  <si>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</si>
  <si>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</si>
  <si>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</si>
  <si>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</si>
  <si>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</si>
  <si>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</si>
  <si>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</si>
  <si>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</si>
  <si>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</si>
  <si>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</si>
  <si>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</si>
  <si>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</si>
  <si>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</si>
  <si>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</si>
  <si>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</si>
  <si>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</si>
  <si>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</si>
  <si>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</si>
  <si>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</si>
  <si>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</si>
  <si>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</si>
  <si>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</si>
  <si>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</si>
  <si>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</si>
  <si>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</si>
  <si>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</si>
  <si>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</si>
  <si>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</si>
  <si>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</si>
  <si>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</si>
  <si>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</si>
  <si>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</si>
  <si>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</si>
  <si>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</si>
  <si>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</si>
  <si>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</si>
  <si>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</si>
  <si>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</si>
  <si>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</si>
  <si>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</si>
  <si>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</si>
  <si>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</si>
  <si>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</si>
  <si>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</si>
  <si>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</si>
  <si>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</si>
  <si>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</si>
  <si>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</si>
  <si>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</si>
  <si>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</si>
  <si>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</si>
  <si>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</si>
  <si>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</si>
  <si>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</si>
  <si>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</si>
  <si>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</si>
  <si>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</si>
  <si>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</si>
  <si>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</si>
  <si>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</si>
  <si>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</si>
  <si>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</si>
  <si>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</si>
  <si>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</si>
  <si>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</si>
  <si>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</si>
  <si>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</si>
  <si>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</si>
  <si>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</si>
  <si>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</si>
  <si>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</si>
  <si>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</si>
  <si>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</si>
  <si>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</si>
  <si>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</si>
  <si>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</si>
  <si>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</si>
  <si>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</si>
  <si>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</si>
  <si>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</si>
  <si>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</si>
  <si>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</si>
  <si>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</si>
  <si>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</si>
  <si>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</si>
  <si>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</si>
  <si>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</si>
  <si>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</si>
  <si>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</si>
  <si>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</si>
  <si>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</si>
  <si>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</si>
  <si>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</si>
  <si>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</si>
  <si>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</si>
  <si>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</si>
  <si>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</si>
  <si>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</si>
  <si>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</si>
  <si>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</si>
  <si>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</si>
  <si>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</si>
  <si>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</si>
  <si>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</si>
  <si>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</si>
  <si>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</si>
  <si>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</si>
  <si>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</si>
  <si>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</si>
  <si>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</si>
  <si>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</si>
  <si>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</si>
  <si>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</si>
  <si>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</si>
  <si>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</si>
  <si>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</si>
  <si>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</si>
  <si>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</si>
  <si>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</si>
  <si>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</si>
  <si>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</si>
  <si>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</si>
  <si>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</si>
  <si>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</si>
  <si>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</si>
  <si>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</si>
  <si>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</si>
  <si>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</si>
  <si>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</si>
  <si>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</si>
  <si>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</si>
  <si>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</si>
  <si>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</si>
  <si>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</si>
  <si>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</si>
  <si>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</si>
  <si>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</si>
  <si>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</si>
  <si>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</si>
  <si>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</si>
  <si>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</si>
  <si>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</si>
  <si>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</si>
  <si>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</si>
  <si>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</si>
  <si>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</si>
  <si>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</si>
  <si>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</si>
  <si>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</si>
  <si>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</si>
  <si>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</si>
  <si>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</si>
  <si>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</si>
  <si>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</si>
  <si>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</si>
  <si>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</si>
  <si>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</si>
  <si>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</si>
  <si>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</si>
  <si>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</si>
  <si>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</si>
  <si>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</si>
  <si>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</si>
  <si>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</si>
  <si>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</si>
  <si>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</si>
  <si>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</si>
  <si>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</si>
  <si>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</si>
  <si>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</si>
  <si>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</si>
  <si>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</si>
  <si>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</si>
  <si>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</si>
  <si>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</si>
  <si>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</si>
  <si>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</si>
  <si>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</si>
  <si>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</si>
  <si>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</si>
  <si>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</si>
  <si>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</si>
  <si>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</si>
  <si>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</si>
  <si>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</si>
  <si>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</si>
  <si>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</si>
  <si>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</si>
  <si>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</si>
  <si>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</si>
  <si>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</si>
  <si>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</si>
  <si>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</si>
  <si>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</si>
  <si>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</si>
  <si>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</si>
  <si>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</si>
  <si>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</si>
  <si>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</si>
  <si>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</si>
  <si>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</si>
  <si>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</si>
  <si>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</si>
  <si>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</si>
  <si>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</si>
  <si>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</si>
  <si>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</si>
  <si>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</si>
  <si>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</si>
  <si>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</si>
  <si>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</si>
  <si>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</si>
  <si>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</si>
  <si>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</si>
  <si>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</si>
  <si>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</si>
  <si>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</si>
  <si>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</si>
  <si>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</si>
  <si>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</si>
  <si>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</si>
  <si>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</si>
  <si>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</si>
  <si>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</si>
  <si>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</si>
  <si>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</si>
  <si>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</si>
  <si>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</si>
  <si>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</si>
  <si>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</si>
  <si>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</si>
  <si>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</si>
  <si>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</si>
  <si>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</si>
  <si>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</si>
  <si>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</si>
  <si>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</si>
  <si>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</si>
  <si>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</si>
  <si>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</si>
  <si>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</si>
  <si>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</si>
  <si>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</si>
  <si>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</si>
  <si>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</si>
  <si>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</si>
  <si>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</si>
  <si>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</si>
  <si>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</si>
  <si>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</si>
  <si>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</si>
  <si>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</si>
  <si>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</si>
  <si>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</si>
  <si>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</si>
  <si>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</si>
  <si>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</si>
  <si>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</si>
  <si>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</si>
  <si>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</si>
  <si>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</si>
  <si>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</si>
  <si>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</si>
  <si>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</si>
  <si>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</si>
  <si>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</si>
  <si>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</si>
  <si>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</si>
  <si>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</si>
  <si>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</si>
  <si>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</si>
  <si>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</si>
  <si>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</si>
  <si>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</si>
  <si>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</si>
  <si>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</si>
  <si>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</si>
  <si>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</si>
  <si>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</si>
  <si>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</si>
  <si>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</si>
  <si>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</si>
  <si>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</si>
  <si>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</si>
  <si>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</si>
  <si>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</si>
  <si>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</si>
  <si>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</si>
  <si>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</si>
  <si>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</si>
  <si>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</si>
  <si>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</si>
  <si>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</si>
  <si>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</si>
  <si>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</si>
  <si>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</si>
  <si>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</si>
  <si>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</si>
  <si>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</si>
  <si>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</si>
  <si>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</si>
  <si>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</si>
  <si>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</si>
  <si>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</si>
  <si>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</si>
  <si>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</si>
  <si>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</si>
  <si>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</si>
  <si>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</si>
  <si>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</si>
  <si>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</si>
  <si>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</si>
  <si>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</si>
  <si>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</si>
  <si>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</si>
  <si>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</si>
  <si>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</si>
  <si>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</si>
  <si>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</si>
  <si>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</si>
  <si>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</si>
  <si>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</si>
  <si>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</si>
  <si>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</si>
  <si>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</si>
  <si>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</si>
  <si>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</si>
  <si>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</si>
  <si>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</si>
  <si>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</si>
  <si>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</si>
  <si>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</si>
  <si>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</si>
  <si>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</si>
  <si>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</si>
  <si>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</si>
  <si>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</si>
  <si>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</si>
  <si>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</si>
  <si>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</si>
  <si>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</si>
  <si>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</si>
  <si>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</si>
  <si>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</si>
  <si>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</si>
  <si>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</si>
  <si>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</si>
  <si>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</si>
  <si>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</si>
  <si>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</si>
  <si>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</si>
  <si>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</si>
  <si>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</si>
  <si>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</si>
  <si>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</si>
  <si>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</si>
  <si>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</si>
  <si>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</si>
  <si>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</si>
  <si>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</si>
  <si>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</si>
  <si>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</si>
  <si>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</si>
  <si>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</si>
  <si>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</si>
  <si>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</si>
  <si>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</si>
  <si>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</si>
  <si>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</si>
  <si>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</si>
  <si>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</si>
  <si>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</si>
  <si>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</si>
  <si>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</si>
  <si>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</si>
  <si>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</si>
  <si>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</si>
  <si>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</si>
  <si>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</si>
  <si>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</si>
  <si>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</si>
  <si>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</si>
  <si>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</si>
  <si>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</si>
  <si>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</si>
  <si>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</si>
  <si>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</si>
  <si>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</si>
  <si>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</si>
  <si>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</si>
  <si>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</si>
  <si>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</si>
  <si>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</si>
  <si>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</si>
  <si>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</si>
  <si>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</si>
  <si>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</si>
  <si>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</si>
  <si>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</si>
  <si>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</si>
  <si>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</si>
  <si>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</si>
  <si>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</si>
  <si>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</si>
  <si>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</si>
  <si>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</si>
  <si>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</si>
  <si>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</si>
  <si>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</si>
  <si>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</si>
  <si>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</si>
  <si>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</si>
  <si>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</si>
  <si>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</si>
  <si>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</si>
  <si>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</si>
  <si>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</si>
  <si>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</si>
  <si>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</si>
  <si>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</si>
  <si>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</si>
  <si>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</si>
  <si>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</si>
  <si>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</si>
  <si>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</si>
  <si>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</si>
  <si>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</si>
  <si>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</si>
  <si>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</si>
  <si>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</si>
  <si>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</si>
  <si>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</si>
  <si>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</si>
  <si>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</si>
  <si>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</si>
  <si>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</si>
  <si>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</si>
  <si>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</si>
  <si>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</si>
  <si>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</si>
  <si>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</si>
  <si>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</si>
  <si>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</si>
  <si>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</si>
  <si>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</si>
  <si>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</si>
  <si>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</si>
  <si>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</si>
  <si>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</si>
  <si>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</si>
  <si>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</si>
  <si>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</si>
  <si>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</si>
  <si>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</si>
  <si>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</si>
  <si>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</si>
  <si>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</si>
  <si>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</si>
  <si>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</si>
  <si>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</si>
  <si>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</si>
  <si>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</si>
  <si>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</si>
  <si>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</si>
  <si>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</si>
  <si>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</si>
  <si>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</si>
  <si>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</si>
  <si>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</si>
  <si>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</si>
  <si>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</si>
  <si>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</si>
  <si>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</si>
  <si>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</si>
  <si>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</si>
  <si>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</si>
  <si>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</si>
  <si>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</si>
  <si>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</si>
  <si>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</si>
  <si>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</si>
  <si>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</si>
  <si>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</si>
  <si>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</si>
  <si>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</si>
  <si>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</si>
  <si>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</si>
  <si>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</si>
  <si>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</si>
  <si>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</si>
  <si>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</si>
  <si>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</si>
  <si>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</si>
  <si>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</si>
  <si>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</si>
  <si>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</si>
  <si>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</si>
  <si>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</si>
  <si>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</si>
  <si>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</si>
  <si>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</si>
  <si>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</si>
  <si>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</si>
  <si>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</si>
  <si>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</si>
  <si>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</si>
  <si>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</si>
  <si>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</si>
  <si>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</si>
  <si>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</si>
  <si>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</si>
  <si>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</si>
  <si>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</si>
  <si>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</si>
  <si>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</si>
  <si>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</si>
  <si>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</si>
  <si>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</si>
  <si>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</si>
  <si>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</si>
  <si>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</si>
  <si>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</si>
  <si>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</si>
  <si>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</si>
  <si>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</si>
  <si>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</si>
  <si>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</si>
  <si>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</si>
  <si>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</si>
  <si>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</si>
  <si>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</si>
  <si>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</si>
  <si>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</si>
  <si>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</si>
  <si>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</si>
  <si>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</si>
  <si>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</si>
  <si>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</si>
  <si>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</si>
  <si>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</si>
  <si>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</si>
  <si>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</si>
  <si>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</si>
  <si>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</si>
  <si>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</si>
  <si>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</si>
  <si>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</si>
  <si>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</si>
  <si>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</si>
  <si>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</si>
  <si>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</si>
  <si>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</si>
  <si>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</si>
  <si>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</si>
  <si>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</si>
  <si>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</si>
  <si>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</si>
  <si>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</si>
  <si>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</si>
  <si>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</si>
  <si>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</si>
  <si>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</si>
  <si>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</si>
  <si>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</si>
  <si>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</si>
  <si>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</si>
  <si>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</si>
  <si>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</si>
  <si>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</si>
  <si>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</si>
  <si>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</si>
  <si>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</si>
  <si>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</si>
  <si>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</si>
  <si>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</si>
  <si>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</si>
  <si>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</si>
  <si>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</si>
  <si>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</si>
  <si>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</si>
  <si>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</si>
  <si>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</si>
  <si>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</si>
  <si>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</si>
  <si>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</si>
  <si>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</si>
  <si>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</si>
  <si>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</si>
  <si>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</si>
  <si>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</si>
  <si>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</si>
  <si>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</si>
  <si>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</si>
  <si>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</si>
  <si>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</si>
  <si>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</si>
  <si>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</si>
  <si>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</si>
  <si>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</si>
  <si>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</si>
  <si>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</si>
  <si>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</si>
  <si>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</si>
  <si>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</si>
  <si>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</si>
  <si>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</si>
  <si>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</si>
  <si>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</si>
  <si>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</si>
  <si>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</si>
  <si>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</si>
  <si>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</si>
  <si>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</si>
  <si>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</si>
  <si>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</si>
  <si>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</si>
  <si>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</si>
  <si>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</si>
  <si>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</si>
  <si>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</si>
  <si>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</si>
  <si>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</si>
  <si>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</si>
  <si>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</si>
  <si>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</si>
  <si>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</si>
  <si>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</si>
  <si>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</si>
  <si>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</si>
  <si>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</si>
  <si>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</si>
  <si>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</si>
  <si>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</si>
  <si>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</si>
  <si>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</si>
  <si>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</si>
  <si>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</si>
  <si>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</si>
  <si>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</si>
  <si>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</si>
  <si>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</si>
  <si>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</si>
  <si>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</si>
  <si>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</si>
  <si>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</si>
  <si>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</si>
  <si>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</si>
  <si>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</si>
  <si>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</si>
  <si>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</si>
  <si>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</si>
  <si>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</si>
  <si>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</si>
  <si>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</si>
  <si>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</si>
  <si>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</si>
  <si>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</si>
  <si>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</si>
  <si>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</si>
  <si>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</si>
  <si>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</si>
  <si>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</si>
  <si>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</si>
  <si>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</si>
  <si>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</si>
  <si>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</si>
  <si>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</si>
  <si>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</si>
  <si>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</si>
  <si>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</si>
  <si>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</si>
  <si>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</si>
  <si>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</si>
  <si>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</si>
  <si>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</si>
  <si>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</si>
  <si>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</si>
  <si>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</si>
  <si>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</si>
  <si>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</si>
  <si>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</si>
  <si>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</si>
  <si>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</si>
  <si>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</si>
  <si>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</si>
  <si>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</si>
  <si>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</si>
  <si>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</si>
  <si>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</si>
  <si>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</si>
  <si>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</si>
  <si>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</si>
  <si>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</si>
  <si>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</si>
  <si>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</si>
  <si>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</si>
  <si>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</si>
  <si>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</si>
  <si>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</si>
  <si>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</si>
  <si>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</si>
  <si>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</si>
  <si>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</si>
  <si>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</si>
  <si>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</si>
  <si>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</si>
  <si>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</si>
  <si>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</si>
  <si>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</si>
  <si>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</si>
  <si>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</si>
  <si>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</si>
  <si>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</si>
  <si>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</si>
  <si>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</si>
  <si>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</si>
  <si>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</si>
  <si>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</si>
  <si>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</si>
  <si>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</si>
  <si>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</si>
  <si>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</si>
  <si>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</si>
  <si>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</si>
  <si>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</si>
  <si>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</si>
  <si>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</si>
  <si>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</si>
  <si>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</si>
  <si>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</si>
  <si>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</si>
  <si>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</si>
  <si>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</si>
  <si>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</si>
  <si>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</si>
  <si>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</si>
  <si>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</si>
  <si>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</si>
  <si>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</si>
  <si>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</si>
  <si>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</si>
  <si>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</si>
  <si>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</si>
  <si>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</si>
  <si>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</si>
  <si>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</si>
  <si>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</si>
  <si>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</si>
  <si>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</si>
  <si>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</si>
  <si>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</si>
  <si>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</si>
  <si>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</si>
  <si>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</si>
  <si>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</si>
  <si>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</si>
  <si>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</si>
  <si>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</si>
  <si>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</si>
  <si>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</si>
  <si>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</si>
  <si>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</si>
  <si>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</si>
  <si>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</si>
  <si>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</si>
  <si>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</si>
  <si>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</si>
  <si>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</si>
  <si>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</si>
  <si>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</si>
  <si>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</si>
  <si>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</si>
  <si>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</si>
  <si>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</si>
  <si>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</si>
  <si>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</si>
  <si>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</si>
  <si>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</si>
  <si>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</si>
  <si>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</si>
  <si>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</si>
  <si>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</si>
  <si>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</si>
  <si>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</si>
  <si>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</si>
  <si>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</si>
  <si>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</si>
  <si>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</si>
  <si>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</si>
  <si>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</si>
  <si>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</si>
  <si>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</si>
  <si>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</si>
  <si>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</si>
  <si>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</si>
  <si>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</si>
  <si>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</si>
  <si>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</si>
  <si>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</si>
  <si>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</si>
  <si>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</si>
  <si>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</si>
  <si>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</si>
  <si>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</si>
  <si>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</si>
  <si>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</si>
  <si>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</si>
  <si>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</si>
  <si>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</si>
  <si>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</si>
  <si>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</si>
  <si>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</si>
  <si>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</si>
  <si>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</si>
  <si>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</si>
  <si>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</si>
  <si>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</si>
  <si>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</si>
  <si>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</si>
  <si>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</si>
  <si>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</si>
  <si>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</si>
  <si>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</si>
  <si>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</si>
  <si>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</si>
  <si>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</si>
  <si>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</si>
  <si>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</si>
  <si>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</si>
  <si>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</si>
  <si>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</si>
  <si>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</si>
  <si>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</si>
  <si>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</si>
  <si>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</si>
  <si>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</si>
  <si>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</si>
  <si>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</si>
  <si>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</si>
  <si>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</si>
  <si>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</si>
  <si>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</si>
  <si>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</si>
  <si>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</si>
  <si>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</si>
  <si>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</si>
  <si>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</si>
  <si>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</si>
  <si>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</si>
  <si>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</si>
  <si>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</si>
  <si>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</si>
  <si>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</si>
  <si>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</si>
  <si>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</si>
  <si>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</si>
  <si>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</si>
  <si>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</si>
  <si>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</si>
  <si>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</si>
  <si>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</si>
  <si>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</si>
  <si>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</si>
  <si>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</si>
  <si>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</si>
  <si>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</si>
  <si>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</si>
  <si>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</si>
  <si>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</si>
  <si>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</si>
  <si>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</si>
  <si>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</si>
  <si>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</si>
  <si>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</si>
  <si>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</si>
  <si>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</si>
  <si>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</si>
  <si>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</si>
  <si>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</si>
  <si>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</si>
  <si>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</si>
  <si>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</si>
  <si>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</si>
  <si>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</si>
  <si>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</si>
  <si>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</si>
  <si>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</si>
  <si>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</si>
  <si>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</si>
  <si>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</si>
  <si>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</si>
  <si>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</si>
  <si>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</si>
  <si>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</si>
  <si>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</si>
  <si>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</si>
  <si>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</si>
  <si>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</si>
  <si>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</si>
  <si>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</si>
  <si>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</si>
  <si>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</si>
  <si>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</si>
  <si>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</si>
  <si>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</si>
  <si>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</si>
  <si>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</si>
  <si>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</si>
  <si>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</si>
  <si>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</si>
  <si>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</si>
  <si>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</si>
  <si>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</si>
  <si>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</si>
  <si>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</si>
  <si>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</si>
  <si>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</si>
  <si>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</si>
  <si>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</si>
  <si>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</si>
  <si>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</si>
  <si>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</si>
  <si>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</si>
  <si>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</si>
  <si>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</si>
  <si>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</si>
  <si>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</si>
  <si>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</si>
  <si>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</si>
  <si>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</si>
  <si>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</si>
  <si>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</si>
  <si>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</si>
  <si>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</si>
  <si>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</si>
  <si>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</si>
  <si>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</si>
  <si>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</si>
  <si>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</si>
  <si>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</si>
  <si>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</si>
  <si>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</si>
  <si>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</si>
  <si>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</si>
  <si>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</si>
  <si>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</si>
  <si>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</si>
  <si>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</si>
  <si>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</si>
  <si>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</si>
  <si>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</si>
  <si>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</si>
  <si>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</si>
  <si>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</si>
  <si>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</si>
  <si>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</si>
  <si>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</si>
  <si>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</si>
  <si>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</si>
  <si>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</si>
  <si>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</si>
  <si>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</si>
  <si>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</si>
  <si>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</si>
  <si>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</si>
  <si>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</si>
  <si>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</si>
  <si>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</si>
  <si>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</si>
  <si>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</si>
  <si>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</si>
  <si>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</si>
  <si>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</si>
  <si>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</si>
  <si>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</si>
  <si>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</si>
  <si>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</si>
  <si>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</si>
  <si>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</si>
  <si>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</si>
  <si>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</si>
  <si>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</si>
  <si>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</si>
  <si>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</si>
  <si>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</si>
  <si>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</si>
  <si>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</si>
  <si>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</si>
  <si>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</si>
  <si>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</si>
  <si>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</si>
  <si>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</si>
  <si>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</si>
  <si>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</si>
  <si>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</si>
  <si>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</si>
  <si>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</si>
  <si>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</si>
  <si>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</si>
  <si>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</si>
  <si>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</si>
  <si>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</si>
  <si>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</si>
  <si>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</si>
  <si>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</si>
  <si>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</si>
  <si>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</si>
  <si>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</si>
  <si>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</si>
  <si>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</si>
  <si>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</si>
  <si>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</si>
  <si>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</si>
  <si>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</si>
  <si>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</si>
  <si>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</si>
  <si>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</si>
  <si>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</si>
  <si>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</si>
  <si>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</si>
  <si>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</si>
  <si>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</si>
  <si>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</si>
  <si>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</si>
  <si>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</si>
  <si>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</si>
  <si>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</si>
  <si>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</si>
  <si>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</si>
  <si>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</si>
  <si>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</si>
  <si>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</si>
  <si>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</si>
  <si>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</si>
  <si>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</si>
  <si>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</si>
  <si>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</si>
  <si>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</si>
  <si>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</si>
  <si>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</si>
  <si>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</si>
  <si>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</si>
  <si>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</si>
  <si>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</si>
  <si>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</si>
  <si>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</si>
  <si>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</si>
  <si>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</si>
  <si>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</si>
  <si>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</si>
  <si>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</si>
  <si>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</si>
  <si>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</si>
  <si>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</si>
  <si>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</si>
  <si>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</si>
  <si>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</si>
  <si>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</si>
  <si>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</si>
  <si>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</si>
  <si>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</si>
  <si>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</si>
  <si>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</si>
  <si>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</si>
  <si>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</si>
  <si>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</si>
  <si>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</si>
  <si>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</si>
  <si>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</si>
  <si>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</si>
  <si>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</si>
  <si>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</si>
  <si>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</si>
  <si>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</si>
  <si>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</si>
  <si>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</si>
  <si>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</si>
  <si>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</si>
  <si>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</si>
  <si>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</si>
  <si>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</si>
  <si>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</si>
  <si>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</si>
  <si>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</si>
  <si>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</si>
  <si>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</si>
  <si>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</si>
  <si>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</si>
  <si>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</si>
  <si>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</si>
  <si>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</si>
  <si>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</si>
  <si>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</si>
  <si>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</si>
  <si>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</si>
  <si>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</si>
  <si>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</si>
  <si>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</si>
  <si>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</si>
  <si>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</si>
  <si>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</si>
  <si>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</si>
  <si>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</si>
  <si>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</si>
  <si>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</si>
  <si>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</si>
  <si>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</si>
  <si>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</si>
  <si>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</si>
  <si>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</si>
  <si>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</si>
  <si>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</si>
  <si>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</si>
  <si>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</si>
  <si>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</si>
  <si>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</si>
  <si>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</si>
  <si>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</si>
  <si>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</si>
  <si>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</si>
  <si>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</si>
  <si>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</si>
  <si>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</si>
  <si>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</si>
  <si>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</si>
  <si>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</si>
  <si>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</si>
  <si>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</si>
  <si>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</si>
  <si>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</si>
  <si>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</si>
  <si>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</si>
  <si>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</si>
  <si>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</si>
  <si>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</si>
  <si>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</si>
  <si>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</si>
  <si>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</si>
  <si>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</si>
  <si>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</si>
  <si>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</si>
  <si>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</si>
  <si>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</si>
  <si>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</si>
  <si>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</si>
  <si>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</si>
  <si>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</si>
  <si>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</si>
  <si>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</si>
  <si>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</si>
  <si>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</si>
  <si>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</si>
  <si>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</si>
  <si>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</si>
  <si>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</si>
  <si>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</si>
  <si>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</si>
  <si>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</si>
  <si>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</si>
  <si>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</si>
  <si>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</si>
  <si>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</si>
  <si>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</si>
  <si>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</si>
  <si>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</si>
  <si>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</si>
  <si>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</si>
  <si>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</si>
  <si>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</si>
  <si>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</si>
  <si>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</si>
  <si>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</si>
  <si>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</si>
  <si>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</si>
  <si>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</si>
  <si>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</si>
  <si>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</si>
  <si>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</si>
  <si>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</si>
  <si>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</si>
  <si>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</si>
  <si>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</si>
  <si>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</si>
  <si>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</si>
  <si>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</si>
  <si>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</si>
  <si>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</si>
  <si>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</si>
  <si>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</si>
  <si>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</si>
  <si>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</si>
  <si>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</si>
  <si>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</si>
  <si>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</si>
  <si>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</si>
  <si>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</si>
  <si>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</si>
  <si>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</si>
  <si>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</si>
  <si>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</si>
  <si>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</si>
  <si>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</si>
  <si>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</si>
  <si>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</si>
  <si>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</si>
  <si>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</si>
  <si>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</si>
  <si>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</si>
  <si>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</si>
  <si>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</si>
  <si>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</si>
  <si>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</si>
  <si>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</si>
  <si>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</si>
  <si>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</si>
  <si>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</si>
  <si>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</si>
  <si>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</si>
  <si>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</si>
  <si>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</si>
  <si>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</si>
  <si>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</si>
  <si>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</si>
  <si>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</si>
  <si>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</si>
  <si>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</si>
  <si>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</si>
  <si>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</si>
  <si>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</si>
  <si>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</si>
  <si>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</si>
  <si>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</si>
  <si>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</si>
  <si>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</si>
  <si>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</si>
  <si>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</si>
  <si>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</si>
  <si>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</si>
  <si>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</si>
  <si>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</si>
  <si>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</si>
  <si>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</si>
  <si>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</si>
  <si>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</si>
  <si>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</si>
  <si>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</si>
  <si>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</si>
  <si>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</si>
  <si>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</si>
  <si>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</si>
  <si>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</si>
  <si>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</si>
  <si>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</si>
  <si>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</si>
  <si>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</si>
  <si>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</si>
  <si>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</si>
  <si>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</si>
  <si>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</si>
  <si>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</si>
  <si>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</si>
  <si>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</si>
  <si>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</si>
  <si>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</si>
  <si>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</si>
  <si>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</si>
  <si>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</si>
  <si>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</si>
  <si>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</si>
  <si>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</si>
  <si>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</si>
  <si>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</si>
  <si>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</si>
  <si>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</si>
  <si>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</si>
  <si>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</si>
  <si>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</si>
  <si>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</si>
  <si>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</si>
  <si>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</si>
  <si>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</si>
  <si>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</si>
  <si>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</si>
  <si>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</si>
  <si>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</si>
  <si>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</si>
  <si>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</si>
  <si>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</si>
  <si>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</si>
  <si>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</si>
  <si>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</si>
  <si>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</si>
  <si>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</si>
  <si>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</si>
  <si>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</si>
  <si>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</si>
  <si>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</si>
  <si>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</si>
  <si>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</si>
  <si>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</si>
  <si>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</si>
  <si>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</si>
  <si>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</si>
  <si>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</si>
  <si>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</si>
  <si>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</si>
  <si>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</si>
  <si>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</si>
  <si>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</si>
  <si>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</si>
  <si>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</si>
  <si>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</si>
  <si>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</si>
  <si>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</si>
  <si>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</si>
  <si>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</si>
  <si>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</si>
  <si>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</si>
  <si>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</si>
  <si>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</si>
  <si>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</si>
  <si>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</si>
  <si>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</si>
  <si>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</si>
  <si>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</si>
  <si>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</si>
  <si>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</si>
  <si>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</si>
  <si>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</si>
  <si>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</si>
  <si>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</si>
  <si>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</si>
  <si>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</si>
  <si>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</si>
  <si>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</si>
  <si>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</si>
  <si>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</si>
  <si>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</si>
  <si>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</si>
  <si>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</si>
  <si>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</si>
  <si>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</si>
  <si>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</si>
  <si>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</si>
  <si>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</si>
  <si>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</si>
  <si>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</si>
  <si>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</si>
  <si>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</si>
  <si>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</si>
  <si>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</si>
  <si>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</si>
  <si>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</si>
  <si>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</si>
  <si>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</si>
  <si>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</si>
  <si>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</si>
  <si>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</si>
  <si>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</si>
  <si>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</si>
  <si>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</si>
  <si>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</si>
  <si>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</si>
  <si>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</si>
  <si>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</si>
  <si>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</si>
  <si>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</si>
  <si>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</si>
  <si>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</si>
  <si>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</si>
  <si>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</si>
  <si>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</si>
  <si>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</si>
  <si>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</si>
  <si>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</si>
  <si>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</si>
  <si>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</si>
  <si>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</si>
  <si>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</si>
  <si>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</si>
  <si>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</si>
  <si>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</si>
  <si>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</si>
  <si>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</si>
  <si>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</si>
  <si>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</si>
  <si>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</si>
  <si>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</si>
  <si>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</si>
  <si>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</si>
  <si>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</si>
  <si>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</si>
  <si>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</si>
  <si>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</si>
  <si>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</si>
  <si>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</si>
  <si>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</si>
  <si>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</si>
  <si>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</si>
  <si>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</si>
  <si>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</si>
  <si>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</si>
  <si>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</si>
  <si>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</si>
  <si>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</si>
  <si>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</si>
  <si>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</si>
  <si>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</si>
  <si>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</si>
  <si>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</si>
  <si>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</si>
  <si>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</si>
  <si>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</si>
  <si>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</si>
  <si>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</si>
  <si>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</si>
  <si>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</si>
  <si>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</si>
  <si>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</si>
  <si>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</si>
  <si>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</si>
  <si>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</si>
  <si>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</si>
  <si>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</si>
  <si>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</si>
  <si>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</si>
  <si>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</si>
  <si>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</si>
  <si>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</si>
  <si>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</si>
  <si>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</si>
  <si>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</si>
  <si>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</si>
  <si>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</si>
  <si>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</si>
  <si>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</si>
  <si>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</si>
  <si>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</si>
  <si>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</si>
  <si>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</si>
  <si>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</si>
  <si>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</si>
  <si>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</si>
  <si>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</si>
  <si>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</si>
  <si>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</si>
  <si>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</si>
  <si>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</si>
  <si>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</si>
  <si>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</si>
  <si>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</si>
  <si>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</si>
  <si>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</si>
  <si>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</si>
  <si>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</si>
  <si>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</si>
  <si>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</si>
  <si>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</si>
  <si>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</si>
  <si>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</si>
  <si>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</si>
  <si>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</si>
  <si>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</si>
  <si>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</si>
  <si>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</si>
  <si>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</si>
  <si>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</si>
  <si>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</si>
  <si>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</si>
  <si>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</si>
  <si>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</si>
  <si>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</si>
  <si>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</si>
  <si>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</si>
  <si>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</si>
  <si>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</si>
  <si>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</si>
  <si>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</si>
  <si>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</si>
  <si>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</si>
  <si>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</si>
  <si>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</si>
  <si>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</si>
  <si>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</si>
  <si>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</si>
  <si>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</si>
  <si>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</si>
  <si>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</si>
  <si>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</si>
  <si>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</si>
  <si>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</si>
  <si>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</si>
  <si>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</si>
  <si>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</si>
  <si>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</si>
  <si>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</si>
  <si>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</si>
  <si>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</si>
  <si>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</si>
  <si>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</si>
  <si>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</si>
  <si>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</si>
  <si>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</si>
  <si>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</si>
  <si>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</si>
  <si>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</si>
  <si>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</si>
  <si>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</si>
  <si>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</si>
  <si>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</si>
  <si>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</si>
  <si>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</si>
  <si>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</si>
  <si>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</si>
  <si>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</si>
  <si>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</si>
  <si>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</si>
  <si>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</si>
  <si>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</si>
  <si>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</si>
  <si>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</si>
  <si>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</si>
  <si>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</si>
  <si>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</si>
  <si>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</si>
  <si>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</si>
  <si>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</si>
  <si>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</si>
  <si>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</si>
  <si>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</si>
  <si>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</si>
  <si>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</si>
  <si>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</si>
  <si>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</si>
  <si>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</si>
  <si>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</si>
  <si>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</si>
  <si>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</si>
  <si>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</si>
  <si>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</si>
  <si>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</si>
  <si>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</si>
  <si>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</si>
  <si>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</si>
  <si>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</si>
  <si>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</si>
  <si>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</si>
  <si>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</si>
  <si>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</si>
  <si>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</si>
  <si>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</si>
  <si>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</si>
  <si>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</si>
  <si>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</si>
  <si>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</si>
  <si>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</si>
  <si>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</si>
  <si>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</si>
  <si>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</si>
  <si>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</si>
  <si>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</si>
  <si>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</si>
  <si>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</si>
  <si>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</si>
  <si>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</si>
  <si>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</si>
  <si>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</si>
  <si>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</si>
  <si>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</si>
  <si>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</si>
  <si>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</si>
  <si>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</si>
  <si>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</si>
  <si>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</si>
  <si>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</si>
  <si>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</si>
  <si>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</si>
  <si>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</si>
  <si>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</si>
  <si>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</si>
  <si>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</si>
  <si>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</si>
  <si>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</si>
  <si>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</si>
  <si>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</si>
  <si>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</si>
  <si>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</si>
  <si>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</si>
  <si>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</si>
  <si>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</si>
  <si>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</si>
  <si>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</si>
  <si>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</si>
  <si>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</si>
  <si>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</si>
  <si>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</si>
  <si>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</si>
  <si>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</si>
  <si>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</si>
  <si>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</si>
  <si>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</si>
  <si>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</si>
  <si>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</si>
  <si>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</si>
  <si>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</si>
  <si>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</si>
  <si>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</si>
  <si>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</si>
  <si>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</si>
  <si>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</si>
  <si>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</si>
  <si>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</si>
  <si>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</si>
  <si>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</si>
  <si>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</si>
  <si>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</si>
  <si>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</si>
  <si>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</si>
  <si>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</si>
  <si>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</si>
  <si>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</si>
  <si>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</si>
  <si>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</si>
  <si>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</si>
  <si>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</si>
  <si>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</si>
  <si>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</si>
  <si>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</si>
  <si>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</si>
  <si>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</si>
  <si>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</si>
  <si>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</si>
  <si>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</si>
  <si>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</si>
  <si>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</si>
  <si>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</si>
  <si>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</si>
  <si>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</si>
  <si>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</si>
  <si>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</si>
  <si>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</si>
  <si>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</si>
  <si>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</si>
  <si>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</si>
  <si>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</si>
  <si>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</si>
  <si>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</si>
  <si>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</si>
  <si>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</si>
  <si>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</si>
  <si>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</si>
  <si>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</si>
  <si>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</si>
  <si>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</si>
  <si>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</si>
  <si>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</si>
  <si>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</si>
  <si>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</si>
  <si>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</si>
  <si>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</si>
  <si>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</si>
  <si>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</si>
  <si>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</si>
  <si>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</si>
  <si>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</si>
  <si>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</si>
  <si>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</si>
  <si>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</si>
  <si>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</si>
  <si>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</si>
  <si>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</si>
  <si>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</si>
  <si>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</si>
  <si>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</si>
  <si>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</si>
  <si>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</si>
  <si>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</si>
  <si>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</si>
  <si>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</si>
  <si>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</si>
  <si>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</si>
  <si>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</si>
  <si>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</si>
  <si>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</si>
  <si>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</si>
  <si>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</si>
  <si>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</si>
  <si>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</si>
  <si>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</si>
  <si>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</si>
  <si>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</si>
  <si>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</si>
  <si>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</si>
  <si>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</si>
  <si>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</si>
  <si>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</si>
  <si>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</si>
  <si>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</si>
  <si>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</si>
  <si>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</si>
  <si>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</si>
  <si>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</si>
  <si>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</si>
  <si>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</si>
  <si>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</si>
  <si>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</si>
  <si>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</si>
  <si>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</si>
  <si>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</si>
  <si>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</si>
  <si>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</si>
  <si>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</si>
  <si>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</si>
  <si>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</si>
  <si>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</si>
  <si>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</si>
  <si>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</si>
  <si>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</si>
  <si>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</si>
  <si>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</si>
  <si>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</si>
  <si>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</si>
  <si>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</si>
  <si>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</si>
  <si>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</si>
  <si>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</si>
  <si>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</si>
  <si>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</si>
  <si>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</si>
  <si>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</si>
  <si>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</si>
  <si>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</si>
  <si>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</si>
  <si>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</si>
  <si>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</si>
  <si>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</si>
  <si>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</si>
  <si>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</si>
  <si>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</si>
  <si>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</si>
  <si>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</si>
  <si>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</si>
  <si>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</si>
  <si>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</si>
  <si>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</si>
  <si>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</si>
  <si>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</si>
  <si>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</si>
  <si>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</si>
  <si>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</si>
  <si>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</si>
  <si>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</si>
  <si>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</si>
  <si>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</si>
  <si>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</si>
  <si>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</si>
  <si>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</si>
  <si>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</si>
  <si>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</si>
  <si>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</si>
  <si>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</si>
  <si>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</si>
  <si>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</si>
  <si>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</si>
  <si>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</si>
  <si>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</si>
  <si>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</si>
  <si>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</si>
  <si>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</si>
  <si>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</si>
  <si>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</si>
  <si>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</si>
  <si>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</si>
  <si>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</si>
  <si>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</si>
  <si>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</si>
  <si>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</si>
  <si>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</si>
  <si>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</si>
  <si>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</si>
  <si>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</si>
  <si>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</si>
  <si>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</si>
  <si>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</si>
  <si>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</si>
  <si>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</si>
  <si>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</si>
  <si>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</si>
  <si>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</si>
  <si>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</si>
  <si>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</si>
  <si>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</si>
  <si>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</si>
  <si>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</si>
  <si>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</si>
  <si>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</si>
  <si>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</si>
  <si>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</si>
  <si>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</si>
  <si>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</si>
  <si>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</si>
  <si>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</si>
  <si>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</si>
  <si>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</si>
  <si>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</si>
  <si>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</si>
  <si>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</si>
  <si>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</si>
  <si>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</si>
  <si>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</si>
  <si>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</si>
  <si>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</si>
  <si>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</si>
  <si>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</si>
  <si>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</si>
  <si>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</si>
  <si>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</si>
  <si>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</si>
  <si>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</si>
  <si>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</si>
  <si>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</si>
  <si>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</si>
  <si>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</si>
  <si>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</si>
  <si>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</si>
  <si>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</si>
  <si>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</si>
  <si>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</si>
  <si>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</si>
  <si>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</si>
  <si>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</si>
  <si>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</si>
  <si>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</si>
  <si>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</si>
  <si>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</si>
  <si>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</si>
  <si>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</si>
  <si>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</si>
  <si>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</si>
  <si>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</si>
  <si>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</si>
  <si>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</si>
  <si>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</si>
  <si>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</si>
  <si>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</si>
  <si>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</si>
  <si>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</si>
  <si>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</si>
  <si>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</si>
  <si>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</si>
  <si>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</si>
  <si>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</si>
  <si>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</si>
  <si>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</si>
  <si>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</si>
  <si>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</si>
  <si>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</si>
  <si>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</si>
  <si>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</si>
  <si>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</si>
  <si>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</si>
  <si>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</si>
  <si>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</si>
  <si>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</si>
  <si>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</si>
  <si>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</si>
  <si>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</si>
  <si>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</si>
  <si>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</si>
  <si>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</si>
  <si>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</si>
  <si>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</si>
  <si>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</si>
  <si>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</si>
  <si>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</si>
  <si>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</si>
  <si>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</si>
  <si>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</si>
  <si>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</si>
  <si>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</si>
  <si>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</si>
  <si>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</si>
  <si>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</si>
  <si>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</si>
  <si>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</si>
  <si>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</si>
  <si>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</si>
  <si>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</si>
  <si>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</si>
  <si>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</si>
  <si>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</si>
  <si>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</si>
  <si>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</si>
  <si>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</si>
  <si>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</si>
  <si>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</si>
  <si>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</si>
  <si>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</si>
  <si>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</si>
  <si>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</si>
  <si>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</si>
  <si>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</si>
  <si>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</si>
  <si>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</si>
  <si>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</si>
  <si>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</si>
  <si>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</si>
  <si>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</si>
  <si>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</si>
  <si>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</si>
  <si>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</si>
  <si>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</si>
  <si>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</si>
  <si>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</si>
  <si>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</si>
  <si>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</si>
  <si>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</si>
  <si>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</si>
  <si>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</si>
  <si>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</si>
  <si>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</si>
  <si>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</si>
  <si>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</si>
  <si>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</si>
  <si>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</si>
  <si>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</si>
  <si>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</si>
  <si>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</si>
  <si>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</si>
  <si>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</si>
  <si>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</si>
  <si>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</si>
  <si>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</si>
  <si>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</si>
  <si>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</si>
  <si>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</si>
  <si>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</si>
  <si>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</si>
  <si>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</si>
  <si>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</si>
  <si>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</si>
  <si>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</si>
  <si>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</si>
  <si>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</si>
  <si>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</si>
  <si>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</si>
  <si>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</si>
  <si>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</si>
  <si>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</si>
  <si>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</si>
  <si>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</si>
  <si>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</si>
  <si>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</si>
  <si>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</si>
  <si>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</si>
  <si>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</si>
  <si>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</si>
  <si>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</si>
  <si>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</si>
  <si>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</si>
  <si>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</si>
  <si>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</si>
  <si>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</si>
  <si>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</si>
  <si>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</si>
  <si>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</si>
  <si>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</si>
  <si>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</si>
  <si>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</si>
  <si>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</si>
  <si>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</si>
  <si>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</si>
  <si>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</si>
  <si>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</si>
  <si>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</si>
  <si>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</si>
  <si>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</si>
  <si>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</si>
  <si>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</si>
  <si>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</si>
  <si>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</si>
  <si>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</si>
  <si>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</si>
  <si>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</si>
  <si>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</si>
  <si>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</si>
  <si>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</si>
  <si>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</si>
  <si>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</si>
  <si>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</si>
  <si>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</si>
  <si>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</si>
  <si>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</si>
  <si>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</si>
  <si>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</si>
  <si>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</si>
  <si>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</si>
  <si>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</si>
  <si>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</si>
  <si>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</si>
  <si>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</si>
  <si>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</si>
  <si>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</si>
  <si>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</si>
  <si>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</si>
  <si>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</si>
  <si>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</si>
  <si>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</si>
  <si>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</si>
  <si>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</si>
  <si>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</si>
  <si>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</si>
  <si>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</si>
  <si>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</si>
  <si>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</si>
  <si>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</si>
  <si>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</si>
  <si>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</si>
  <si>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</si>
  <si>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</si>
  <si>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</si>
  <si>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</si>
  <si>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</si>
  <si>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</si>
  <si>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</si>
  <si>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</si>
  <si>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</si>
  <si>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</si>
  <si>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</si>
  <si>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</si>
  <si>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</si>
  <si>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</si>
  <si>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</si>
  <si>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</si>
  <si>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</si>
  <si>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</si>
  <si>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</si>
  <si>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</si>
  <si>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</si>
  <si>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</si>
  <si>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</si>
  <si>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</si>
  <si>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</si>
  <si>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</si>
  <si>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</si>
  <si>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</si>
  <si>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</si>
  <si>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</si>
  <si>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</si>
  <si>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</si>
  <si>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</si>
  <si>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</si>
  <si>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</si>
  <si>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</si>
  <si>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</si>
  <si>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</si>
  <si>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</si>
  <si>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</si>
  <si>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</si>
  <si>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</si>
  <si>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</si>
  <si>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</si>
  <si>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</si>
  <si>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</si>
  <si>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</si>
  <si>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</si>
  <si>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</si>
  <si>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</si>
  <si>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</si>
  <si>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</si>
  <si>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</si>
  <si>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</si>
  <si>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</si>
  <si>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</si>
  <si>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</si>
  <si>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</si>
  <si>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</si>
  <si>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</si>
  <si>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</si>
  <si>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</si>
  <si>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</si>
  <si>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</si>
  <si>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</si>
  <si>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</si>
  <si>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</si>
  <si>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</si>
  <si>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</si>
  <si>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</si>
  <si>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</si>
  <si>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</si>
  <si>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</si>
  <si>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</si>
  <si>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</si>
  <si>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</si>
  <si>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</si>
  <si>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</si>
  <si>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</si>
  <si>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</si>
  <si>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</si>
  <si>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</si>
  <si>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</si>
  <si>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</si>
  <si>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</si>
  <si>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</si>
  <si>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</si>
  <si>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</si>
  <si>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</si>
  <si>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</si>
  <si>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</si>
  <si>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</si>
  <si>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</si>
  <si>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</si>
  <si>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</si>
  <si>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</si>
  <si>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</si>
  <si>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</si>
  <si>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</si>
  <si>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</si>
  <si>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</si>
  <si>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</si>
  <si>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</si>
  <si>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</si>
  <si>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</si>
  <si>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</si>
  <si>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</si>
  <si>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</si>
  <si>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</si>
  <si>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</si>
  <si>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</si>
  <si>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</si>
  <si>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</si>
  <si>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</si>
  <si>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</si>
  <si>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</si>
  <si>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</si>
  <si>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</si>
  <si>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</si>
  <si>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</si>
  <si>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</si>
  <si>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</si>
  <si>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</si>
  <si>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</si>
  <si>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</si>
  <si>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</si>
  <si>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</si>
  <si>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</si>
  <si>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</si>
  <si>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</si>
  <si>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</si>
  <si>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</si>
  <si>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</si>
  <si>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</si>
  <si>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</si>
  <si>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</si>
  <si>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</si>
  <si>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</si>
  <si>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</si>
  <si>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</si>
  <si>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</si>
  <si>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</si>
  <si>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</si>
  <si>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</si>
  <si>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</si>
  <si>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</si>
  <si>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</si>
  <si>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</si>
  <si>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</si>
  <si>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</si>
  <si>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</si>
  <si>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</si>
  <si>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</si>
  <si>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</si>
  <si>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</si>
  <si>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</si>
  <si>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</si>
  <si>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</si>
  <si>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</si>
  <si>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</si>
  <si>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</si>
  <si>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</si>
  <si>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</si>
  <si>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</si>
  <si>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</si>
  <si>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</si>
  <si>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</si>
  <si>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</si>
  <si>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</si>
  <si>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</si>
  <si>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</si>
  <si>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</si>
  <si>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</si>
  <si>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</si>
  <si>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</si>
  <si>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</si>
  <si>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</si>
  <si>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</si>
  <si>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</si>
  <si>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</si>
  <si>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</si>
  <si>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</si>
  <si>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</si>
  <si>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</si>
  <si>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</si>
  <si>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</si>
  <si>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</si>
  <si>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</si>
  <si>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</si>
  <si>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</si>
  <si>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</si>
  <si>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</si>
  <si>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</si>
  <si>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</si>
  <si>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</si>
  <si>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</si>
  <si>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</si>
  <si>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</si>
  <si>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</si>
  <si>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</si>
  <si>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</si>
  <si>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</si>
  <si>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</si>
  <si>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</si>
  <si>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</si>
  <si>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</si>
  <si>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</si>
  <si>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</si>
  <si>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</si>
  <si>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</si>
  <si>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</si>
  <si>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</si>
  <si>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</si>
  <si>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</si>
  <si>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</si>
  <si>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</si>
  <si>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</si>
  <si>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</si>
  <si>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</si>
  <si>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</si>
  <si>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</si>
  <si>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</si>
  <si>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</si>
  <si>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</si>
  <si>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</si>
  <si>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</si>
  <si>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</si>
  <si>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</si>
  <si>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</si>
  <si>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</si>
  <si>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</si>
  <si>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</si>
  <si>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</si>
  <si>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</si>
  <si>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</si>
  <si>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</si>
  <si>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</si>
  <si>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</si>
  <si>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</si>
  <si>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</si>
  <si>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</si>
  <si>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</si>
  <si>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</si>
  <si>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</si>
  <si>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</si>
  <si>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</si>
  <si>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</si>
  <si>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</si>
  <si>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</si>
  <si>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</si>
  <si>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</si>
  <si>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</si>
  <si>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</si>
  <si>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</si>
  <si>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</si>
  <si>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</si>
  <si>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</si>
  <si>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</si>
  <si>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</si>
  <si>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</si>
  <si>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</si>
  <si>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</si>
  <si>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</si>
  <si>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</si>
  <si>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</si>
  <si>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</si>
  <si>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</si>
  <si>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</si>
  <si>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</si>
  <si>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</si>
  <si>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</si>
  <si>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</si>
  <si>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</si>
  <si>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</si>
  <si>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</si>
  <si>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</si>
  <si>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</si>
  <si>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</si>
  <si>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</si>
  <si>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</si>
  <si>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</si>
  <si>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</si>
  <si>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</si>
  <si>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</si>
  <si>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</si>
  <si>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</si>
  <si>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</si>
  <si>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</si>
  <si>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</si>
  <si>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</si>
  <si>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</si>
  <si>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</si>
  <si>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</si>
  <si>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</si>
  <si>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</si>
  <si>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</si>
  <si>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</si>
  <si>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</si>
  <si>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</si>
  <si>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</si>
  <si>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</si>
  <si>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</si>
  <si>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</si>
  <si>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</si>
  <si>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</si>
  <si>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</si>
  <si>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</si>
  <si>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</si>
  <si>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</si>
  <si>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</si>
  <si>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</si>
  <si>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</si>
  <si>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</si>
  <si>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</si>
  <si>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</si>
  <si>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</si>
  <si>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</si>
  <si>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</si>
  <si>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</si>
  <si>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</si>
  <si>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</si>
  <si>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</si>
  <si>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</si>
  <si>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</si>
  <si>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</si>
  <si>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</si>
  <si>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</si>
  <si>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</si>
  <si>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</si>
  <si>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</si>
  <si>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</si>
  <si>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</si>
  <si>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</si>
  <si>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</si>
  <si>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</si>
  <si>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</si>
  <si>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</si>
  <si>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</si>
  <si>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</si>
  <si>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</si>
  <si>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</si>
  <si>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</si>
  <si>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</si>
  <si>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</si>
  <si>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</si>
  <si>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</si>
  <si>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</si>
  <si>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</si>
  <si>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</si>
  <si>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</si>
  <si>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</si>
  <si>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</si>
  <si>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</si>
  <si>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</si>
  <si>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</si>
  <si>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</si>
  <si>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</si>
  <si>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</si>
  <si>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</si>
  <si>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</si>
  <si>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</si>
  <si>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</si>
  <si>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</si>
  <si>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</si>
  <si>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</si>
  <si>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</si>
  <si>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</si>
  <si>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</si>
  <si>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</si>
  <si>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</si>
  <si>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</si>
  <si>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</si>
  <si>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</si>
  <si>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</si>
  <si>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</si>
  <si>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</si>
  <si>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</si>
  <si>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</si>
  <si>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</si>
  <si>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</si>
  <si>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</si>
  <si>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</si>
  <si>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</si>
  <si>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</si>
  <si>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</si>
  <si>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</si>
  <si>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</si>
  <si>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</si>
  <si>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</si>
  <si>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</si>
  <si>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</si>
  <si>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</si>
  <si>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</si>
  <si>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</si>
  <si>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</si>
  <si>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</si>
  <si>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</si>
  <si>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</si>
  <si>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</si>
  <si>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</si>
  <si>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</si>
  <si>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</si>
  <si>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</si>
  <si>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</si>
  <si>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</si>
  <si>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</si>
  <si>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</si>
  <si>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</si>
  <si>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</si>
  <si>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</si>
  <si>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</si>
  <si>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</si>
  <si>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</si>
  <si>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</si>
  <si>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</si>
  <si>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</si>
  <si>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</si>
  <si>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</si>
  <si>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</si>
  <si>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</si>
  <si>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</si>
  <si>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</si>
  <si>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</si>
  <si>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</si>
  <si>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</si>
  <si>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</si>
  <si>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</si>
  <si>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</si>
  <si>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</si>
  <si>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</si>
  <si>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</si>
  <si>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</si>
  <si>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</si>
  <si>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</si>
  <si>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</si>
  <si>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</si>
  <si>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</si>
  <si>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</si>
  <si>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</si>
  <si>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</si>
  <si>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</si>
  <si>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</si>
  <si>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</si>
  <si>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</si>
  <si>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</si>
  <si>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</si>
  <si>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</si>
  <si>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</si>
  <si>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</si>
  <si>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</si>
  <si>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</si>
  <si>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</si>
  <si>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</si>
  <si>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</si>
  <si>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</si>
  <si>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</si>
  <si>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</si>
  <si>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</si>
  <si>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</si>
  <si>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</si>
  <si>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</si>
  <si>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</si>
  <si>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</si>
  <si>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</si>
  <si>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</si>
  <si>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</si>
  <si>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</si>
  <si>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</si>
  <si>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</si>
  <si>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</si>
  <si>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</si>
  <si>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</si>
  <si>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</si>
  <si>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</si>
  <si>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</si>
  <si>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</si>
  <si>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</si>
  <si>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</si>
  <si>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</si>
  <si>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</si>
  <si>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</si>
  <si>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</si>
  <si>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</si>
  <si>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</si>
  <si>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</si>
  <si>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</si>
  <si>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</si>
  <si>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</si>
  <si>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</si>
  <si>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</si>
  <si>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</si>
  <si>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</si>
  <si>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</si>
  <si>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</si>
  <si>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</si>
  <si>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</si>
  <si>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</si>
  <si>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</si>
  <si>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</si>
  <si>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</si>
  <si>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</si>
  <si>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</si>
  <si>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</si>
  <si>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</si>
  <si>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</si>
  <si>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</si>
  <si>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</si>
  <si>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</si>
  <si>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</si>
  <si>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</si>
  <si>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</si>
  <si>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</si>
  <si>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</si>
  <si>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</si>
  <si>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</si>
  <si>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</si>
  <si>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</si>
  <si>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</si>
  <si>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</si>
  <si>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</si>
  <si>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</si>
  <si>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</si>
  <si>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</si>
  <si>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</si>
  <si>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</si>
  <si>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</si>
  <si>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</si>
  <si>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</si>
  <si>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</si>
  <si>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</si>
  <si>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</si>
  <si>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</si>
  <si>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</si>
  <si>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</si>
  <si>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</si>
  <si>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</si>
  <si>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</si>
  <si>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</si>
  <si>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</si>
  <si>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</si>
  <si>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</si>
  <si>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</si>
  <si>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</si>
  <si>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</si>
  <si>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</si>
  <si>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</si>
  <si>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</si>
  <si>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</si>
  <si>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</si>
  <si>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</si>
  <si>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</si>
  <si>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</si>
  <si>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</si>
  <si>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</si>
  <si>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</si>
  <si>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</si>
  <si>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</si>
  <si>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</si>
  <si>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</si>
  <si>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</si>
  <si>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</si>
  <si>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</si>
  <si>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</si>
  <si>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</si>
  <si>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</si>
  <si>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</si>
  <si>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</si>
  <si>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</si>
  <si>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</si>
  <si>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</si>
  <si>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</si>
  <si>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</si>
  <si>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</si>
  <si>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</si>
  <si>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</si>
  <si>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</si>
  <si>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</si>
  <si>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</si>
  <si>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</si>
  <si>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</si>
  <si>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</si>
  <si>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</si>
  <si>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</si>
  <si>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</si>
  <si>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</si>
  <si>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</si>
  <si>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</si>
  <si>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</si>
  <si>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</si>
  <si>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</si>
  <si>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</si>
  <si>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</si>
  <si>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</si>
  <si>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</si>
  <si>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</si>
  <si>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</si>
  <si>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</si>
  <si>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</si>
  <si>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</si>
  <si>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</si>
  <si>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</si>
  <si>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</si>
  <si>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</si>
  <si>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</si>
  <si>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</si>
  <si>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</si>
  <si>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</si>
  <si>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</si>
  <si>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</si>
  <si>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</si>
  <si>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</si>
  <si>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</si>
  <si>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</si>
  <si>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</si>
  <si>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</si>
  <si>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</si>
  <si>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</si>
  <si>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</si>
  <si>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</si>
  <si>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</si>
  <si>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</si>
  <si>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</si>
  <si>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</si>
  <si>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</si>
  <si>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</si>
  <si>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</si>
  <si>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</si>
  <si>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</si>
  <si>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</si>
  <si>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</si>
  <si>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</si>
  <si>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</si>
  <si>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</si>
  <si>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</si>
  <si>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</si>
  <si>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</si>
  <si>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</si>
  <si>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</si>
  <si>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</si>
  <si>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</si>
  <si>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</si>
  <si>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</si>
  <si>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</si>
  <si>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</si>
  <si>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</si>
  <si>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</si>
  <si>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</si>
  <si>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</si>
  <si>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</si>
  <si>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</si>
  <si>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</si>
  <si>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</si>
  <si>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</si>
  <si>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</si>
  <si>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</si>
  <si>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</si>
  <si>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</si>
  <si>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</si>
  <si>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</si>
  <si>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</si>
  <si>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</si>
  <si>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</si>
  <si>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</si>
  <si>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</si>
  <si>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</si>
  <si>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</si>
  <si>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</si>
  <si>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</si>
  <si>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</si>
  <si>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</si>
  <si>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</si>
  <si>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</si>
  <si>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</si>
  <si>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</si>
  <si>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</si>
  <si>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</si>
  <si>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</si>
  <si>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</si>
  <si>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</si>
  <si>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</si>
  <si>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</si>
  <si>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</si>
  <si>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</si>
  <si>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</si>
  <si>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</si>
  <si>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</si>
  <si>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</si>
  <si>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</si>
  <si>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</si>
  <si>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</si>
  <si>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</si>
  <si>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</si>
  <si>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</si>
  <si>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</si>
  <si>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</si>
  <si>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</si>
  <si>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</si>
  <si>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</si>
  <si>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</si>
  <si>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</si>
  <si>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</si>
  <si>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</si>
  <si>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</si>
  <si>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</si>
  <si>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</si>
  <si>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</si>
  <si>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</si>
  <si>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</si>
  <si>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</si>
  <si>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</si>
  <si>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</si>
  <si>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</si>
  <si>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</si>
  <si>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</si>
  <si>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</si>
  <si>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</si>
  <si>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</si>
  <si>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</si>
  <si>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</si>
  <si>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</si>
  <si>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</si>
  <si>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</si>
  <si>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</si>
  <si>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</si>
  <si>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</si>
  <si>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</si>
  <si>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</si>
  <si>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</si>
  <si>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</si>
  <si>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</si>
  <si>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</si>
  <si>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</si>
  <si>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</si>
  <si>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</si>
  <si>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</si>
  <si>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</si>
  <si>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</si>
  <si>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</si>
  <si>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</si>
  <si>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</si>
  <si>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</si>
  <si>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</si>
  <si>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</si>
  <si>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</si>
  <si>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</si>
  <si>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</si>
  <si>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</si>
  <si>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</si>
  <si>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</si>
  <si>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</si>
  <si>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</si>
  <si>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</si>
  <si>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</si>
  <si>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</si>
  <si>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</si>
  <si>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</si>
  <si>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</si>
  <si>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</si>
  <si>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</si>
  <si>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</si>
  <si>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</si>
  <si>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</si>
  <si>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</si>
  <si>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</si>
  <si>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</si>
  <si>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</si>
  <si>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</si>
  <si>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</si>
  <si>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</si>
  <si>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</si>
  <si>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</si>
  <si>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</si>
  <si>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</si>
  <si>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</si>
  <si>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</si>
  <si>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</si>
  <si>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</si>
  <si>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</si>
  <si>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</si>
  <si>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</si>
  <si>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</si>
  <si>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</si>
  <si>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</si>
  <si>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</si>
  <si>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</si>
  <si>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</si>
  <si>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</si>
  <si>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</si>
  <si>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</si>
  <si>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</si>
  <si>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</si>
  <si>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</si>
  <si>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</si>
  <si>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</si>
  <si>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</si>
  <si>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</si>
  <si>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</si>
  <si>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</si>
  <si>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</si>
  <si>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</si>
  <si>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</si>
  <si>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</si>
  <si>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</si>
  <si>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</si>
  <si>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</si>
  <si>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</si>
  <si>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</si>
  <si>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</si>
  <si>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</si>
  <si>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</si>
  <si>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</si>
  <si>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</si>
  <si>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</si>
  <si>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</si>
  <si>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</si>
  <si>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</si>
  <si>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</si>
  <si>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</si>
  <si>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</si>
  <si>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</si>
  <si>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</si>
  <si>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</si>
  <si>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</si>
  <si>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</si>
  <si>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</si>
  <si>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</si>
  <si>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</si>
  <si>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</si>
  <si>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</si>
  <si>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</si>
  <si>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</si>
  <si>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</si>
  <si>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</si>
  <si>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</si>
  <si>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</si>
  <si>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</si>
  <si>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</si>
  <si>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</si>
  <si>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</si>
  <si>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</si>
  <si>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</si>
  <si>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</si>
  <si>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</si>
  <si>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</si>
  <si>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</si>
  <si>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</si>
  <si>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</si>
  <si>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</si>
  <si>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</si>
  <si>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</si>
  <si>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</si>
  <si>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</si>
  <si>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</si>
  <si>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</si>
  <si>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</si>
  <si>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</si>
  <si>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</si>
  <si>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</si>
  <si>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</si>
  <si>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</si>
  <si>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</si>
  <si>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</si>
  <si>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</si>
  <si>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</si>
  <si>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</si>
  <si>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</si>
  <si>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</si>
  <si>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</si>
  <si>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</si>
  <si>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</si>
  <si>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</si>
  <si>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</si>
  <si>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</si>
  <si>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</si>
  <si>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</si>
  <si>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</si>
  <si>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</si>
  <si>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</si>
  <si>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</si>
  <si>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</si>
  <si>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</si>
  <si>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</si>
  <si>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</si>
  <si>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</si>
  <si>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</si>
  <si>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</si>
  <si>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</si>
  <si>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</si>
  <si>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</si>
  <si>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</si>
  <si>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</si>
  <si>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</si>
  <si>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</si>
  <si>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</si>
  <si>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</si>
  <si>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</si>
  <si>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</si>
  <si>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</si>
  <si>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</si>
  <si>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</si>
  <si>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</si>
  <si>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</si>
  <si>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</si>
  <si>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</si>
  <si>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</si>
  <si>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</si>
  <si>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</si>
  <si>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</si>
  <si>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</si>
  <si>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</si>
  <si>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</si>
  <si>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</si>
  <si>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</si>
  <si>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</si>
  <si>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</si>
  <si>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</si>
  <si>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</si>
  <si>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</si>
  <si>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</si>
  <si>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</si>
  <si>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</si>
  <si>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</si>
  <si>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</si>
  <si>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</si>
  <si>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</si>
  <si>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</si>
  <si>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</si>
  <si>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</si>
  <si>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</si>
  <si>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</si>
  <si>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</si>
  <si>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</si>
  <si>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</si>
  <si>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</si>
  <si>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</si>
  <si>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</si>
  <si>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</si>
  <si>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</si>
  <si>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</si>
  <si>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</si>
  <si>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</si>
  <si>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</si>
  <si>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</si>
  <si>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</si>
  <si>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</si>
  <si>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</si>
  <si>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</si>
  <si>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</si>
  <si>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</si>
  <si>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</si>
  <si>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</si>
  <si>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</si>
  <si>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</si>
  <si>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</si>
  <si>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</si>
  <si>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</si>
  <si>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</si>
  <si>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</si>
  <si>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</si>
  <si>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</si>
  <si>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</si>
  <si>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</si>
  <si>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</si>
  <si>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</si>
  <si>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</si>
  <si>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</si>
  <si>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</si>
  <si>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</si>
  <si>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</si>
  <si>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</si>
  <si>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</si>
  <si>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</si>
  <si>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</si>
  <si>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</si>
  <si>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</si>
  <si>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</si>
  <si>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</si>
  <si>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</si>
  <si>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</si>
  <si>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</si>
  <si>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</si>
  <si>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</si>
  <si>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</si>
  <si>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</si>
  <si>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</si>
  <si>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</si>
  <si>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</si>
  <si>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</si>
  <si>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</si>
  <si>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</si>
  <si>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</si>
  <si>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</si>
  <si>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</si>
  <si>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</si>
  <si>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</si>
  <si>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</si>
  <si>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</si>
  <si>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</si>
  <si>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</si>
  <si>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</si>
  <si>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</si>
  <si>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</si>
  <si>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</si>
  <si>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</si>
  <si>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</si>
  <si>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</si>
  <si>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</si>
  <si>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</si>
  <si>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</si>
  <si>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</si>
  <si>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</si>
  <si>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</si>
  <si>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</si>
  <si>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</si>
  <si>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</si>
  <si>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</si>
  <si>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</si>
  <si>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</si>
  <si>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</si>
  <si>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</si>
  <si>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</si>
  <si>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</si>
  <si>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</si>
  <si>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</si>
  <si>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</si>
  <si>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</si>
  <si>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</si>
  <si>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</si>
  <si>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</si>
  <si>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</si>
  <si>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</si>
  <si>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</si>
  <si>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</si>
  <si>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</si>
  <si>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</si>
  <si>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</si>
  <si>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</si>
  <si>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</si>
  <si>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</si>
  <si>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</si>
  <si>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</si>
  <si>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</si>
  <si>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</si>
  <si>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</si>
  <si>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</si>
  <si>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</si>
  <si>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</si>
  <si>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</si>
  <si>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</si>
  <si>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</si>
  <si>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</si>
  <si>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</si>
  <si>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</si>
  <si>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</si>
  <si>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</si>
  <si>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</si>
  <si>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</si>
  <si>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</si>
  <si>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</si>
  <si>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</si>
  <si>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</si>
  <si>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</si>
  <si>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</si>
  <si>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</si>
  <si>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</si>
  <si>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</si>
  <si>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</si>
  <si>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</si>
  <si>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</si>
  <si>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</si>
  <si>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</si>
  <si>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</si>
  <si>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</si>
  <si>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</si>
  <si>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</si>
  <si>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</si>
  <si>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</si>
  <si>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</si>
  <si>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</si>
  <si>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</si>
  <si>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</si>
  <si>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</si>
  <si>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</si>
  <si>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</si>
  <si>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</si>
  <si>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</si>
  <si>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</si>
  <si>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</si>
  <si>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</si>
  <si>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</si>
  <si>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</si>
  <si>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</si>
  <si>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</si>
  <si>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</si>
  <si>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</si>
  <si>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</si>
  <si>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</si>
  <si>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</si>
  <si>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</si>
  <si>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</si>
  <si>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</si>
  <si>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</si>
  <si>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</si>
  <si>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</si>
  <si>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</si>
  <si>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</si>
  <si>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</si>
  <si>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</si>
  <si>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</si>
  <si>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</si>
  <si>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</si>
  <si>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</si>
  <si>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</si>
  <si>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</si>
  <si>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</si>
  <si>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</si>
  <si>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</si>
  <si>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</si>
  <si>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</si>
  <si>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</si>
  <si>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</si>
  <si>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</si>
  <si>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</si>
  <si>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</si>
  <si>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</si>
  <si>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</si>
  <si>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</si>
  <si>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</si>
  <si>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</si>
  <si>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</si>
  <si>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</si>
  <si>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</si>
  <si>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</si>
  <si>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</si>
  <si>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</si>
  <si>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</si>
  <si>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</si>
  <si>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</si>
  <si>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</si>
  <si>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</si>
  <si>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</si>
  <si>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</si>
  <si>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</si>
  <si>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</si>
  <si>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</si>
  <si>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</si>
  <si>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</si>
  <si>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</si>
  <si>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</si>
  <si>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</si>
  <si>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</si>
  <si>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</si>
  <si>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</si>
  <si>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</si>
  <si>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</si>
  <si>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</si>
  <si>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</si>
  <si>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</si>
  <si>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</si>
  <si>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</si>
  <si>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</si>
  <si>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</si>
  <si>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</si>
  <si>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</si>
  <si>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</si>
  <si>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</si>
  <si>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</si>
  <si>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</si>
  <si>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</si>
  <si>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</si>
  <si>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</si>
  <si>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</si>
  <si>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</si>
  <si>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</si>
  <si>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</si>
  <si>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</si>
  <si>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</si>
  <si>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</si>
  <si>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</si>
  <si>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</si>
  <si>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</si>
  <si>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</si>
  <si>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</si>
  <si>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</si>
  <si>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</si>
  <si>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</si>
  <si>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</si>
  <si>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</si>
  <si>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</si>
  <si>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</si>
  <si>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</si>
  <si>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</si>
  <si>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</si>
  <si>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</si>
  <si>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</si>
  <si>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</si>
  <si>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</si>
  <si>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</si>
  <si>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</si>
  <si>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</si>
  <si>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</si>
  <si>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</si>
  <si>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</si>
  <si>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</si>
  <si>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</si>
  <si>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</si>
  <si>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</si>
  <si>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</si>
  <si>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</si>
  <si>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</si>
  <si>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</si>
  <si>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</si>
  <si>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</si>
  <si>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</si>
  <si>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</si>
  <si>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</si>
  <si>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</si>
  <si>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</si>
  <si>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</si>
  <si>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</si>
  <si>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</si>
  <si>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</si>
  <si>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</si>
  <si>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</si>
  <si>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</si>
  <si>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</si>
  <si>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</si>
  <si>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</si>
  <si>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</si>
  <si>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</si>
  <si>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</si>
  <si>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</si>
  <si>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</si>
  <si>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</si>
  <si>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</si>
  <si>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</si>
  <si>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</si>
  <si>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</si>
  <si>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</si>
  <si>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</si>
  <si>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</si>
  <si>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</si>
  <si>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</si>
  <si>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</si>
  <si>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</si>
  <si>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</si>
  <si>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</si>
  <si>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</si>
  <si>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</si>
  <si>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</si>
  <si>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</si>
  <si>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</si>
  <si>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</si>
  <si>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</si>
  <si>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</si>
  <si>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</si>
  <si>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</si>
  <si>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</si>
  <si>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</si>
  <si>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</si>
  <si>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</si>
  <si>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</si>
  <si>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</si>
  <si>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</si>
  <si>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</si>
  <si>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</si>
  <si>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</si>
  <si>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</si>
  <si>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</si>
  <si>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</si>
  <si>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</si>
  <si>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</si>
  <si>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</si>
  <si>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</si>
  <si>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</si>
  <si>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</si>
  <si>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</si>
  <si>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</si>
  <si>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</si>
  <si>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</si>
  <si>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</si>
  <si>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</si>
  <si>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</si>
  <si>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</si>
  <si>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</si>
  <si>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</si>
  <si>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</si>
  <si>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</si>
  <si>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</si>
  <si>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</si>
  <si>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</si>
  <si>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</si>
  <si>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</si>
  <si>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</si>
  <si>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</si>
  <si>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</si>
  <si>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</si>
  <si>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</si>
  <si>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</si>
  <si>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</si>
  <si>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</si>
  <si>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</si>
  <si>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</si>
  <si>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</si>
  <si>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</si>
  <si>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</si>
  <si>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</si>
  <si>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</si>
  <si>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</si>
  <si>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</si>
  <si>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</si>
  <si>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</si>
  <si>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</si>
  <si>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</si>
  <si>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</si>
  <si>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</si>
  <si>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</si>
  <si>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</si>
  <si>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</si>
  <si>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</si>
  <si>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</si>
  <si>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</si>
  <si>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</si>
  <si>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</si>
  <si>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</si>
  <si>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</si>
  <si>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</si>
  <si>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</si>
  <si>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</si>
  <si>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</si>
  <si>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</si>
  <si>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</si>
  <si>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</si>
  <si>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</si>
  <si>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</si>
  <si>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</si>
  <si>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</si>
  <si>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</si>
  <si>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</si>
  <si>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</si>
  <si>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</si>
  <si>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</si>
  <si>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</si>
  <si>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</si>
  <si>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</si>
  <si>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</si>
  <si>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</si>
  <si>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</si>
  <si>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</si>
  <si>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</si>
  <si>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</si>
  <si>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</si>
  <si>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</si>
  <si>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</si>
  <si>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</si>
  <si>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</si>
  <si>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</si>
  <si>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</si>
  <si>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</si>
  <si>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</si>
  <si>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</si>
  <si>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</si>
  <si>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</si>
  <si>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</si>
  <si>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</si>
  <si>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</si>
  <si>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</si>
  <si>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</si>
  <si>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</si>
  <si>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</si>
  <si>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</si>
  <si>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</si>
  <si>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</si>
  <si>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</si>
  <si>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</si>
  <si>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</si>
  <si>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</si>
  <si>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</si>
  <si>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</si>
  <si>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</si>
  <si>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</si>
  <si>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</si>
  <si>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</si>
  <si>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</si>
  <si>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</si>
  <si>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</si>
  <si>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</si>
  <si>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</si>
  <si>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</si>
  <si>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</si>
  <si>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</si>
  <si>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</si>
  <si>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</si>
  <si>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</si>
  <si>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</si>
  <si>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</si>
  <si>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</si>
  <si>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</si>
  <si>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</si>
  <si>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</si>
  <si>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</si>
  <si>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</si>
  <si>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</si>
  <si>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</si>
  <si>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</si>
  <si>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</si>
  <si>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</si>
  <si>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</si>
  <si>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</si>
  <si>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</si>
  <si>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</si>
  <si>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</si>
  <si>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</si>
  <si>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</si>
  <si>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</si>
  <si>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</si>
  <si>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</si>
  <si>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</si>
  <si>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</si>
  <si>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</si>
  <si>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</si>
  <si>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</si>
  <si>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</si>
  <si>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</si>
  <si>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</si>
  <si>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</si>
  <si>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</si>
  <si>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</si>
  <si>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</si>
  <si>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</si>
  <si>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</si>
  <si>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</si>
  <si>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</si>
  <si>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</si>
  <si>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</si>
  <si>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</si>
  <si>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</si>
  <si>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</si>
  <si>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</si>
  <si>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</si>
  <si>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</si>
  <si>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</si>
  <si>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</si>
  <si>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</si>
  <si>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</si>
  <si>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</si>
  <si>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</si>
  <si>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</si>
  <si>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</si>
  <si>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</si>
  <si>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</si>
  <si>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</si>
  <si>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</si>
  <si>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</si>
  <si>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</si>
  <si>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</si>
  <si>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</si>
  <si>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</si>
  <si>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</si>
  <si>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</si>
  <si>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</si>
  <si>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</si>
  <si>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</si>
  <si>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</si>
  <si>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</si>
  <si>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</si>
  <si>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</si>
  <si>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</si>
  <si>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</si>
  <si>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</si>
  <si>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</si>
  <si>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</si>
  <si>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</si>
  <si>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</si>
  <si>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</si>
  <si>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</si>
  <si>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</si>
  <si>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</si>
  <si>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</si>
  <si>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</si>
  <si>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</si>
  <si>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</si>
  <si>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</si>
  <si>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</si>
  <si>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</si>
  <si>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</si>
  <si>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</si>
  <si>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</si>
  <si>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</si>
  <si>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</si>
  <si>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</si>
  <si>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</si>
  <si>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</si>
  <si>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</si>
  <si>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</si>
  <si>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</si>
  <si>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</si>
  <si>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</si>
  <si>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</si>
  <si>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</si>
  <si>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</si>
  <si>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</si>
  <si>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</si>
  <si>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</si>
  <si>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</si>
  <si>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</si>
  <si>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</si>
  <si>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</si>
  <si>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</si>
  <si>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</si>
  <si>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</si>
  <si>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</si>
  <si>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</si>
  <si>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</si>
  <si>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</si>
  <si>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</si>
  <si>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</si>
  <si>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</si>
  <si>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</si>
  <si>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</si>
  <si>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</si>
  <si>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</si>
  <si>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</si>
  <si>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</si>
  <si>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</si>
  <si>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</si>
  <si>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</si>
  <si>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</si>
  <si>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</si>
  <si>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</si>
  <si>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</si>
  <si>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</si>
  <si>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</si>
  <si>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</si>
  <si>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</si>
  <si>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</si>
  <si>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</si>
  <si>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</si>
  <si>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</si>
  <si>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</si>
  <si>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</si>
  <si>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</si>
  <si>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</si>
  <si>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</si>
  <si>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</si>
  <si>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</si>
  <si>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</si>
  <si>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</si>
  <si>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</si>
  <si>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</si>
  <si>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</si>
  <si>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</si>
  <si>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</si>
  <si>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</si>
  <si>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</si>
  <si>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</si>
  <si>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</si>
  <si>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</si>
  <si>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</si>
  <si>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</si>
  <si>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</si>
  <si>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</si>
  <si>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</si>
  <si>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</si>
  <si>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</si>
  <si>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</si>
  <si>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</si>
  <si>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</si>
  <si>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</si>
  <si>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</si>
  <si>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</si>
  <si>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</si>
  <si>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</si>
  <si>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</si>
  <si>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</si>
  <si>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</si>
  <si>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</si>
  <si>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</si>
  <si>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</si>
  <si>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</si>
  <si>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</si>
  <si>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</si>
  <si>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</si>
  <si>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</si>
  <si>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</si>
  <si>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</si>
  <si>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</si>
  <si>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</si>
  <si>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</si>
  <si>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</si>
  <si>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</si>
  <si>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</si>
  <si>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</si>
  <si>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</si>
  <si>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</si>
  <si>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</si>
  <si>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</si>
  <si>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</si>
  <si>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</si>
  <si>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</si>
  <si>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</si>
  <si>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</si>
  <si>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</si>
  <si>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</si>
  <si>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</si>
  <si>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</si>
  <si>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</si>
  <si>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</si>
  <si>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</si>
  <si>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</si>
  <si>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</si>
  <si>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</si>
  <si>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</si>
  <si>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</si>
  <si>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</si>
  <si>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</si>
  <si>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</si>
  <si>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</si>
  <si>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</si>
  <si>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</si>
  <si>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</si>
  <si>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</si>
  <si>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</si>
  <si>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</si>
  <si>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</si>
  <si>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</si>
  <si>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</si>
  <si>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</si>
  <si>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</si>
  <si>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</si>
  <si>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</si>
  <si>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</si>
  <si>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</si>
  <si>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</si>
  <si>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</si>
  <si>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</si>
  <si>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</si>
  <si>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</si>
  <si>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</si>
  <si>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</si>
  <si>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</si>
  <si>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</si>
  <si>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</si>
  <si>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</si>
  <si>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</si>
  <si>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</si>
  <si>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</si>
  <si>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</si>
  <si>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</si>
  <si>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</si>
  <si>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</si>
  <si>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</si>
  <si>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</si>
  <si>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</si>
  <si>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</si>
  <si>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</si>
  <si>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</si>
  <si>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</si>
  <si>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</si>
  <si>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</si>
  <si>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</si>
  <si>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</si>
  <si>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</si>
  <si>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</si>
  <si>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</si>
  <si>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</si>
  <si>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</si>
  <si>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</si>
  <si>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</si>
  <si>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</si>
  <si>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</si>
  <si>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</si>
  <si>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</si>
  <si>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</si>
  <si>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</si>
  <si>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</si>
  <si>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</si>
  <si>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</si>
  <si>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</si>
  <si>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</si>
  <si>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</si>
  <si>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</si>
  <si>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</si>
  <si>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</si>
  <si>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</si>
  <si>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</si>
  <si>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</si>
  <si>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</si>
  <si>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</si>
  <si>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</si>
  <si>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</si>
  <si>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</si>
  <si>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</si>
  <si>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</si>
  <si>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</si>
  <si>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</si>
  <si>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</si>
  <si>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</si>
  <si>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</si>
  <si>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</si>
  <si>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</si>
  <si>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</si>
  <si>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</si>
  <si>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</si>
  <si>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</si>
  <si>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</si>
  <si>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</si>
  <si>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</si>
  <si>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</si>
  <si>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</si>
  <si>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</si>
  <si>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</si>
  <si>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</si>
  <si>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</si>
  <si>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</si>
  <si>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</si>
  <si>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</si>
  <si>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</si>
  <si>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</si>
  <si>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</si>
  <si>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</si>
  <si>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</si>
  <si>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</si>
  <si>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</si>
  <si>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</si>
  <si>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</si>
  <si>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</si>
  <si>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</si>
  <si>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</si>
  <si>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</si>
  <si>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</si>
  <si>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</si>
  <si>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</si>
  <si>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</si>
  <si>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</si>
  <si>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</si>
  <si>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</si>
  <si>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</si>
  <si>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</si>
  <si>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</si>
  <si>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</si>
  <si>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</si>
  <si>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</si>
  <si>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</si>
  <si>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</si>
  <si>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</si>
  <si>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</si>
  <si>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</si>
  <si>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</si>
  <si>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</si>
  <si>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</si>
  <si>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</si>
  <si>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</si>
  <si>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</si>
  <si>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</si>
  <si>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</si>
  <si>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</si>
  <si>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</si>
  <si>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</si>
  <si>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</si>
  <si>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</si>
  <si>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</si>
  <si>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</si>
  <si>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</si>
  <si>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</si>
  <si>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</si>
  <si>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</si>
  <si>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</si>
  <si>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</si>
  <si>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</si>
  <si>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</si>
  <si>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</si>
  <si>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</si>
  <si>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</si>
  <si>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</si>
  <si>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</si>
  <si>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</si>
  <si>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</si>
  <si>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</si>
  <si>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</si>
  <si>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</si>
  <si>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</si>
  <si>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</si>
  <si>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</si>
  <si>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</si>
  <si>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</si>
  <si>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</si>
  <si>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</si>
  <si>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</si>
  <si>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</si>
  <si>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</si>
  <si>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</si>
  <si>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</si>
  <si>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</si>
  <si>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</si>
  <si>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</si>
  <si>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</si>
  <si>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</si>
  <si>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</si>
  <si>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</si>
  <si>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</si>
  <si>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</si>
  <si>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</si>
  <si>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</si>
  <si>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</si>
  <si>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</si>
  <si>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</si>
  <si>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</si>
  <si>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</si>
  <si>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</si>
  <si>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</si>
  <si>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</si>
  <si>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</si>
  <si>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</si>
  <si>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</si>
  <si>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</si>
  <si>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</si>
  <si>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</si>
  <si>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</si>
  <si>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</si>
  <si>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</si>
  <si>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</si>
  <si>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</si>
  <si>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</si>
  <si>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</si>
  <si>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</si>
  <si>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</si>
  <si>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</si>
  <si>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</si>
  <si>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</si>
  <si>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</si>
  <si>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</si>
  <si>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</si>
  <si>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</si>
  <si>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</si>
  <si>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</si>
  <si>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</si>
  <si>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</si>
  <si>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</si>
  <si>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</si>
  <si>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</si>
  <si>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</si>
  <si>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</si>
  <si>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</si>
  <si>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</si>
  <si>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</si>
  <si>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</si>
  <si>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</si>
  <si>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</si>
  <si>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</si>
  <si>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</si>
  <si>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</si>
  <si>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</si>
  <si>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</si>
  <si>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</si>
  <si>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</si>
  <si>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</si>
  <si>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</si>
  <si>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</si>
  <si>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</si>
  <si>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</si>
  <si>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</si>
  <si>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</si>
  <si>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</si>
  <si>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</si>
  <si>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</si>
  <si>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</si>
  <si>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</si>
  <si>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</si>
  <si>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</si>
  <si>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</si>
  <si>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</si>
  <si>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</si>
  <si>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</si>
  <si>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</si>
  <si>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</si>
  <si>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</si>
  <si>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</si>
  <si>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</si>
  <si>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</si>
  <si>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</si>
  <si>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</si>
  <si>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</si>
  <si>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</si>
  <si>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</si>
  <si>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</si>
  <si>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</si>
  <si>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</si>
  <si>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</si>
  <si>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</si>
  <si>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</si>
  <si>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</si>
  <si>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</si>
  <si>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</si>
  <si>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</si>
  <si>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</si>
  <si>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</si>
  <si>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</si>
  <si>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</si>
  <si>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</si>
  <si>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</si>
  <si>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</si>
  <si>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</si>
  <si>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</si>
  <si>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</si>
  <si>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</si>
  <si>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</si>
  <si>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</si>
  <si>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</si>
  <si>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</si>
  <si>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</si>
  <si>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</si>
  <si>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</si>
  <si>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</si>
  <si>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</si>
  <si>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</si>
  <si>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</si>
  <si>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</si>
  <si>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</si>
  <si>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</si>
  <si>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</si>
  <si>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</si>
  <si>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</si>
  <si>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</si>
  <si>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</si>
  <si>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</si>
  <si>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</si>
  <si>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</si>
  <si>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</si>
  <si>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</si>
  <si>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</si>
  <si>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</si>
  <si>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</si>
  <si>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</si>
  <si>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</si>
  <si>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</si>
  <si>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</si>
  <si>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</si>
  <si>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</si>
  <si>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</si>
  <si>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</si>
  <si>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</si>
  <si>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</si>
  <si>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</si>
  <si>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</si>
  <si>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</si>
  <si>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</si>
  <si>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</si>
  <si>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</si>
  <si>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</si>
  <si>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</si>
  <si>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</si>
  <si>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</si>
  <si>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</si>
  <si>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</si>
  <si>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</si>
  <si>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</si>
  <si>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</si>
  <si>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</si>
  <si>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</si>
  <si>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</si>
  <si>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</si>
  <si>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</si>
  <si>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</si>
  <si>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</si>
  <si>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</si>
  <si>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</si>
  <si>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</si>
  <si>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</si>
  <si>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</si>
  <si>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</si>
  <si>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</si>
  <si>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</si>
  <si>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</si>
  <si>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</si>
  <si>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</si>
  <si>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</si>
  <si>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</si>
  <si>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</si>
  <si>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</si>
  <si>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</si>
  <si>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</si>
  <si>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</si>
  <si>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</si>
  <si>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</si>
  <si>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</si>
  <si>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</si>
  <si>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</si>
  <si>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</si>
  <si>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</si>
  <si>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</si>
  <si>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</si>
  <si>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</si>
  <si>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</si>
  <si>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</si>
  <si>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</si>
  <si>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</si>
  <si>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</si>
  <si>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</si>
  <si>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</si>
  <si>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</si>
  <si>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</si>
  <si>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</si>
  <si>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</si>
  <si>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</si>
  <si>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</si>
  <si>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</si>
  <si>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</si>
  <si>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</si>
  <si>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</si>
  <si>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</si>
  <si>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</si>
  <si>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</si>
  <si>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</si>
  <si>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</si>
  <si>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</si>
  <si>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</si>
  <si>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</si>
  <si>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</si>
  <si>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</si>
  <si>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</si>
  <si>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</si>
  <si>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</si>
  <si>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</si>
  <si>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</si>
  <si>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</si>
  <si>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</si>
  <si>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</si>
  <si>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</si>
  <si>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</si>
  <si>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</si>
  <si>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</si>
  <si>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</si>
  <si>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</si>
  <si>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</si>
  <si>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</si>
  <si>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</si>
  <si>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</si>
  <si>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</si>
  <si>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</si>
  <si>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</si>
  <si>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</si>
  <si>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</si>
  <si>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</si>
  <si>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</si>
  <si>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</si>
  <si>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</si>
  <si>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</si>
  <si>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</si>
  <si>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</si>
  <si>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</si>
  <si>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</si>
  <si>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</si>
  <si>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</si>
  <si>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</si>
  <si>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</si>
  <si>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</si>
  <si>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</si>
  <si>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</si>
  <si>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</si>
  <si>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</si>
  <si>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</si>
  <si>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</si>
  <si>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</si>
  <si>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</si>
  <si>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</si>
  <si>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</si>
  <si>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</si>
  <si>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</si>
  <si>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</si>
  <si>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</si>
  <si>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</si>
  <si>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</si>
  <si>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</si>
  <si>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</si>
  <si>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</si>
  <si>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</si>
  <si>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</si>
  <si>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</si>
  <si>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</si>
  <si>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</si>
  <si>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</si>
  <si>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</si>
  <si>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</si>
  <si>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</si>
  <si>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</si>
  <si>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</si>
  <si>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</si>
  <si>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</si>
  <si>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</si>
  <si>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</si>
  <si>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</si>
  <si>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</si>
  <si>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</si>
  <si>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</si>
  <si>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</si>
  <si>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</si>
  <si>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</si>
  <si>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</si>
  <si>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</si>
  <si>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</si>
  <si>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</si>
  <si>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</si>
  <si>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</si>
  <si>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</si>
  <si>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</si>
  <si>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</si>
  <si>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</si>
  <si>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</si>
  <si>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</si>
  <si>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</si>
  <si>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</si>
  <si>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</si>
  <si>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</si>
  <si>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</si>
  <si>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</si>
  <si>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</si>
  <si>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</si>
  <si>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</si>
  <si>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</si>
  <si>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</si>
  <si>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</si>
  <si>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</si>
  <si>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</si>
  <si>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</si>
  <si>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</si>
  <si>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</si>
  <si>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</si>
  <si>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</si>
  <si>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</si>
  <si>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</si>
  <si>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</si>
  <si>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</si>
  <si>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</si>
  <si>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</si>
  <si>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</si>
  <si>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</si>
  <si>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</si>
  <si>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</si>
  <si>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</si>
  <si>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</si>
  <si>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</si>
  <si>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</si>
  <si>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</si>
  <si>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</si>
  <si>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</si>
  <si>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</si>
  <si>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</si>
  <si>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</si>
  <si>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</si>
  <si>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</si>
  <si>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</si>
  <si>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</si>
  <si>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</si>
  <si>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</si>
  <si>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</si>
  <si>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</si>
  <si>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</si>
  <si>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</si>
  <si>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</si>
  <si>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</si>
  <si>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</si>
  <si>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</si>
  <si>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</si>
  <si>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</si>
  <si>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</si>
  <si>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</si>
  <si>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</si>
  <si>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</si>
  <si>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</si>
  <si>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</si>
  <si>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</si>
  <si>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</si>
  <si>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</si>
  <si>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</si>
  <si>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</si>
  <si>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</si>
  <si>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</si>
  <si>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</si>
  <si>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</si>
  <si>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</si>
  <si>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</si>
  <si>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</si>
  <si>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</si>
  <si>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</si>
  <si>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</si>
  <si>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</si>
  <si>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</si>
  <si>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</si>
  <si>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</si>
  <si>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</si>
  <si>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</si>
  <si>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</si>
  <si>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</si>
  <si>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</si>
  <si>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</si>
  <si>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</si>
  <si>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</si>
  <si>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</si>
  <si>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</si>
  <si>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</si>
  <si>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</si>
  <si>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</si>
  <si>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</si>
  <si>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</si>
  <si>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</si>
  <si>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</si>
  <si>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</si>
  <si>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</si>
  <si>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</si>
  <si>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</si>
  <si>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</si>
  <si>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</si>
  <si>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</si>
  <si>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</si>
  <si>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</si>
  <si>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</si>
  <si>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</si>
  <si>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</si>
  <si>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</si>
  <si>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</si>
  <si>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</si>
  <si>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</si>
  <si>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</si>
  <si>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</si>
  <si>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</si>
  <si>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</si>
  <si>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</si>
  <si>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</si>
  <si>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</si>
  <si>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</si>
  <si>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</si>
  <si>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</si>
  <si>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</si>
  <si>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</si>
  <si>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</si>
  <si>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</si>
  <si>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</si>
  <si>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</si>
  <si>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</si>
  <si>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</si>
  <si>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</si>
  <si>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</si>
  <si>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</si>
  <si>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</si>
  <si>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</si>
  <si>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</si>
  <si>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</si>
  <si>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</si>
  <si>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</si>
  <si>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</si>
  <si>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</si>
  <si>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</si>
  <si>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</si>
  <si>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</si>
  <si>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</si>
  <si>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</si>
  <si>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</si>
  <si>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</si>
  <si>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</si>
  <si>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</si>
  <si>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</si>
  <si>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</si>
  <si>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</si>
  <si>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</si>
  <si>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</si>
  <si>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</si>
  <si>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</si>
  <si>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</si>
  <si>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</si>
  <si>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</si>
  <si>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</si>
  <si>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</si>
  <si>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</si>
  <si>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</si>
  <si>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</si>
  <si>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</si>
  <si>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</si>
  <si>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</si>
  <si>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</si>
  <si>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</si>
  <si>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</si>
  <si>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</si>
  <si>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</si>
  <si>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</si>
  <si>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</si>
  <si>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</si>
  <si>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</si>
  <si>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</si>
  <si>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</si>
  <si>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</si>
  <si>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</si>
  <si>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</si>
  <si>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</si>
  <si>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</si>
  <si>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</si>
  <si>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</si>
  <si>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</si>
  <si>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</si>
  <si>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</si>
  <si>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</si>
  <si>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</si>
  <si>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</si>
  <si>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</si>
  <si>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</si>
  <si>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</si>
  <si>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</si>
  <si>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</si>
  <si>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</si>
  <si>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</si>
  <si>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</si>
  <si>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</si>
  <si>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</si>
  <si>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</si>
  <si>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</si>
  <si>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</si>
  <si>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</si>
  <si>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</si>
  <si>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</si>
  <si>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</si>
  <si>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</si>
  <si>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</si>
  <si>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</si>
  <si>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</si>
  <si>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</si>
  <si>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</si>
  <si>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</si>
  <si>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</si>
  <si>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</si>
  <si>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</si>
  <si>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</si>
  <si>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</si>
  <si>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</si>
  <si>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</si>
  <si>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</si>
  <si>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</si>
  <si>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</si>
  <si>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</si>
  <si>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</si>
  <si>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</si>
  <si>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</si>
  <si>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</si>
  <si>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</si>
  <si>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</si>
  <si>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</si>
  <si>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</si>
  <si>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</si>
  <si>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</si>
  <si>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</si>
  <si>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</si>
  <si>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</si>
  <si>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</si>
  <si>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</si>
  <si>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</si>
  <si>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</si>
  <si>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</si>
  <si>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</si>
  <si>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</si>
  <si>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</si>
  <si>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</si>
  <si>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</si>
  <si>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</si>
  <si>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</si>
  <si>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</si>
  <si>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</si>
  <si>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</si>
  <si>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</si>
  <si>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</si>
  <si>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</si>
  <si>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</si>
  <si>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</si>
  <si>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</si>
  <si>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</si>
  <si>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</si>
  <si>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</si>
  <si>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</si>
  <si>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</si>
  <si>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</si>
  <si>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</si>
  <si>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</si>
  <si>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</si>
  <si>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</si>
  <si>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</si>
  <si>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</si>
  <si>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</si>
  <si>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</si>
  <si>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</si>
  <si>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</si>
  <si>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</si>
  <si>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</si>
  <si>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</si>
  <si>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</si>
  <si>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</si>
  <si>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</si>
  <si>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</si>
  <si>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</si>
  <si>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</si>
  <si>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</si>
  <si>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</si>
  <si>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</si>
  <si>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</si>
  <si>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</si>
  <si>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</si>
  <si>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</si>
  <si>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</si>
  <si>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</si>
  <si>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</si>
  <si>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</si>
  <si>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</si>
  <si>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</si>
  <si>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</si>
  <si>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</si>
  <si>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</si>
  <si>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</si>
  <si>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</si>
  <si>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</si>
  <si>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</si>
  <si>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</si>
  <si>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</si>
  <si>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</si>
  <si>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</si>
  <si>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</si>
  <si>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</si>
  <si>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</si>
  <si>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</si>
  <si>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</si>
  <si>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</si>
  <si>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</si>
  <si>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</si>
  <si>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</si>
  <si>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</si>
  <si>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</si>
  <si>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</si>
  <si>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</si>
  <si>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</si>
  <si>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</si>
  <si>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</si>
  <si>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</si>
  <si>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</si>
  <si>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</si>
  <si>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</si>
  <si>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</si>
  <si>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</si>
  <si>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</si>
  <si>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</si>
  <si>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</si>
  <si>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</si>
  <si>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</si>
  <si>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</si>
  <si>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</si>
  <si>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</si>
  <si>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</si>
  <si>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</si>
  <si>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</si>
  <si>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</si>
  <si>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</si>
  <si>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</si>
  <si>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</si>
  <si>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</si>
  <si>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</si>
  <si>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</si>
  <si>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</si>
  <si>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</si>
  <si>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</si>
  <si>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</si>
  <si>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</si>
  <si>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</si>
  <si>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</si>
  <si>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</si>
  <si>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</si>
  <si>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</si>
  <si>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</si>
  <si>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</si>
  <si>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</si>
  <si>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</si>
  <si>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</si>
  <si>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</si>
  <si>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</si>
  <si>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</si>
  <si>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</si>
  <si>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</si>
  <si>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</si>
  <si>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</si>
  <si>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</si>
  <si>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</si>
  <si>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</si>
  <si>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</si>
  <si>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</si>
  <si>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</si>
  <si>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</si>
  <si>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</si>
  <si>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</si>
  <si>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</si>
  <si>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</si>
  <si>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</si>
  <si>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</si>
  <si>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</si>
  <si>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</si>
  <si>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</si>
  <si>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</si>
  <si>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</si>
  <si>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</si>
  <si>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</si>
  <si>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</si>
  <si>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</si>
  <si>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</si>
  <si>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</si>
  <si>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</si>
  <si>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</si>
  <si>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</si>
  <si>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</si>
  <si>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</si>
  <si>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</si>
  <si>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</si>
  <si>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</si>
  <si>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</si>
  <si>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</si>
  <si>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</si>
  <si>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</si>
  <si>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</si>
  <si>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</si>
  <si>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</si>
  <si>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</si>
  <si>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</si>
  <si>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</si>
  <si>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</si>
  <si>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</si>
  <si>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</si>
  <si>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</si>
  <si>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</si>
  <si>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</si>
  <si>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</si>
  <si>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</si>
  <si>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</si>
  <si>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</si>
  <si>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</si>
  <si>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</si>
  <si>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</si>
  <si>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</si>
  <si>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</si>
  <si>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</si>
  <si>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</si>
  <si>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</si>
  <si>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</si>
  <si>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</si>
  <si>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</si>
  <si>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</si>
  <si>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</si>
  <si>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</si>
  <si>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</si>
  <si>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</si>
  <si>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</si>
  <si>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</si>
  <si>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</si>
  <si>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</si>
  <si>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</si>
  <si>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</si>
  <si>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</si>
  <si>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</si>
  <si>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</si>
  <si>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</si>
  <si>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</si>
  <si>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</si>
  <si>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</si>
  <si>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</si>
  <si>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</si>
  <si>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</si>
  <si>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</si>
  <si>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</si>
  <si>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</si>
  <si>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</si>
  <si>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</si>
  <si>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</si>
  <si>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</si>
  <si>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</si>
  <si>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</si>
  <si>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</si>
  <si>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</si>
  <si>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</si>
  <si>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</si>
  <si>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</si>
  <si>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</si>
  <si>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</si>
  <si>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</si>
  <si>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</si>
  <si>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</si>
  <si>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</si>
  <si>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</si>
  <si>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</si>
  <si>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</si>
  <si>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</si>
  <si>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</si>
  <si>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</si>
  <si>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</si>
  <si>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</si>
  <si>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</si>
  <si>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</si>
  <si>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</si>
  <si>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</si>
  <si>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</si>
  <si>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</si>
  <si>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</si>
  <si>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</si>
  <si>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</si>
  <si>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</si>
  <si>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</si>
  <si>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</si>
  <si>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</si>
  <si>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</si>
  <si>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</si>
  <si>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</si>
  <si>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</si>
  <si>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</si>
  <si>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</si>
  <si>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</si>
  <si>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</si>
  <si>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</si>
  <si>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</si>
  <si>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</si>
  <si>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</si>
  <si>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</si>
  <si>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</si>
  <si>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</si>
  <si>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</si>
  <si>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</si>
  <si>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</si>
  <si>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</si>
  <si>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</si>
  <si>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</si>
  <si>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</si>
  <si>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</si>
  <si>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</si>
  <si>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</si>
  <si>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</si>
  <si>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</si>
  <si>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</si>
  <si>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</si>
  <si>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</si>
  <si>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</si>
  <si>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</si>
  <si>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</si>
  <si>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</si>
  <si>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</si>
  <si>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</si>
  <si>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</si>
  <si>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</si>
  <si>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</si>
  <si>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</si>
  <si>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</si>
  <si>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</si>
  <si>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</si>
  <si>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</si>
  <si>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</si>
  <si>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</si>
  <si>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</si>
  <si>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</si>
  <si>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</si>
  <si>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</si>
  <si>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</si>
  <si>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</si>
  <si>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</si>
  <si>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</si>
  <si>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</si>
  <si>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</si>
  <si>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</si>
  <si>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</si>
  <si>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</si>
  <si>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</si>
  <si>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</si>
  <si>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</si>
  <si>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</si>
  <si>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</si>
  <si>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</si>
  <si>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</si>
  <si>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</si>
  <si>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</si>
  <si>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</si>
  <si>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</si>
  <si>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</si>
  <si>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</si>
  <si>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</si>
  <si>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</si>
  <si>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</si>
  <si>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</si>
  <si>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</si>
  <si>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</si>
  <si>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</si>
  <si>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</si>
  <si>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</si>
  <si>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</si>
  <si>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</si>
  <si>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</si>
  <si>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</si>
  <si>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</si>
  <si>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</si>
  <si>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</si>
  <si>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</si>
  <si>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</si>
  <si>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</si>
  <si>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</si>
  <si>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</si>
  <si>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</si>
  <si>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</si>
  <si>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</si>
  <si>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</si>
  <si>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</si>
  <si>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</si>
  <si>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</si>
  <si>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</si>
  <si>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</si>
  <si>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</si>
  <si>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</si>
  <si>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</si>
  <si>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</si>
  <si>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</si>
  <si>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</si>
  <si>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</si>
  <si>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</si>
  <si>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</si>
  <si>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</si>
  <si>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</si>
  <si>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</si>
  <si>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</si>
  <si>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</si>
  <si>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</si>
  <si>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</si>
  <si>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</si>
  <si>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</si>
  <si>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</si>
  <si>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</si>
  <si>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</si>
  <si>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</si>
  <si>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</si>
  <si>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</si>
  <si>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</si>
  <si>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</si>
  <si>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</si>
  <si>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</si>
  <si>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</si>
  <si>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</si>
  <si>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</si>
  <si>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</si>
  <si>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</si>
  <si>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</si>
  <si>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</si>
  <si>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</si>
  <si>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</si>
  <si>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</si>
  <si>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</si>
  <si>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</si>
  <si>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</si>
  <si>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</si>
  <si>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</si>
  <si>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</si>
  <si>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</si>
  <si>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</si>
  <si>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</si>
  <si>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</si>
  <si>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</si>
  <si>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</si>
  <si>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</si>
  <si>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</si>
  <si>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</si>
  <si>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</si>
  <si>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</si>
  <si>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</si>
  <si>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</si>
  <si>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</si>
  <si>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</si>
  <si>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</si>
  <si>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</si>
  <si>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</si>
  <si>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</si>
  <si>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</si>
  <si>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</si>
  <si>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</si>
  <si>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</si>
  <si>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</si>
  <si>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</si>
  <si>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</si>
  <si>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</si>
  <si>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</si>
  <si>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</si>
  <si>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</si>
  <si>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</si>
  <si>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</si>
  <si>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</si>
  <si>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</si>
  <si>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</si>
  <si>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</si>
  <si>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</si>
  <si>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</si>
  <si>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</si>
  <si>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</si>
  <si>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</si>
  <si>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</si>
  <si>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</si>
  <si>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</si>
  <si>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</si>
  <si>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</si>
  <si>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</si>
  <si>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</si>
  <si>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</si>
  <si>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</si>
  <si>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</si>
  <si>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</si>
  <si>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</si>
  <si>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</si>
  <si>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</si>
  <si>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</si>
  <si>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</si>
  <si>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</si>
  <si>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</si>
  <si>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</si>
  <si>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</si>
  <si>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</si>
  <si>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</si>
  <si>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</si>
  <si>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</si>
  <si>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</si>
  <si>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</si>
  <si>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</si>
  <si>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</si>
  <si>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</si>
  <si>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</si>
  <si>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</si>
  <si>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</si>
  <si>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</si>
  <si>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</si>
  <si>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</si>
  <si>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</si>
  <si>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</si>
  <si>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</si>
  <si>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</si>
  <si>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</si>
  <si>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</si>
  <si>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</si>
  <si>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</si>
  <si>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</si>
  <si>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</si>
  <si>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</si>
  <si>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</si>
  <si>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</si>
  <si>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</si>
  <si>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</si>
  <si>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</si>
  <si>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</si>
  <si>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</si>
  <si>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</si>
  <si>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</si>
  <si>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</si>
  <si>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</si>
  <si>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</si>
  <si>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</si>
  <si>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</si>
  <si>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</si>
  <si>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</si>
  <si>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</si>
  <si>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</si>
  <si>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</si>
  <si>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</si>
  <si>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</si>
  <si>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</si>
  <si>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</si>
  <si>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</si>
  <si>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</si>
  <si>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</si>
  <si>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</si>
  <si>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</si>
  <si>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</si>
  <si>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</si>
  <si>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</si>
  <si>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</si>
  <si>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</si>
  <si>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</si>
  <si>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</si>
  <si>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</si>
  <si>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</si>
  <si>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</si>
  <si>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</si>
  <si>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</si>
  <si>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</si>
  <si>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</si>
  <si>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</si>
  <si>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</si>
  <si>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</si>
  <si>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</si>
  <si>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</si>
  <si>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</si>
  <si>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</si>
  <si>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</si>
  <si>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</si>
  <si>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</si>
  <si>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</si>
  <si>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</si>
  <si>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</si>
  <si>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</si>
  <si>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</si>
  <si>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</si>
  <si>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</si>
  <si>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</si>
  <si>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</si>
  <si>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</si>
  <si>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</si>
  <si>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</si>
  <si>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</si>
  <si>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</si>
  <si>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</si>
  <si>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</si>
  <si>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</si>
  <si>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</si>
  <si>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</si>
  <si>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</si>
  <si>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</si>
  <si>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</si>
  <si>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</si>
  <si>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</si>
  <si>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</si>
  <si>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</si>
  <si>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</si>
  <si>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</si>
  <si>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</si>
  <si>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</si>
  <si>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</si>
  <si>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</si>
  <si>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</si>
  <si>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</si>
  <si>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</si>
  <si>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</si>
  <si>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</si>
  <si>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</si>
  <si>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</si>
  <si>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</si>
  <si>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</si>
  <si>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</si>
  <si>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</si>
  <si>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</si>
  <si>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</si>
  <si>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</si>
  <si>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</si>
  <si>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</si>
  <si>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</si>
  <si>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</si>
  <si>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</si>
  <si>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</si>
  <si>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</si>
  <si>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</si>
  <si>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</si>
  <si>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</si>
  <si>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</si>
  <si>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</si>
  <si>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</si>
  <si>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</si>
  <si>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</si>
  <si>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</si>
  <si>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</si>
  <si>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</si>
  <si>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</si>
  <si>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</si>
  <si>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</si>
  <si>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</si>
  <si>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</si>
  <si>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</si>
  <si>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</si>
  <si>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</si>
  <si>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</si>
  <si>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</si>
  <si>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</si>
  <si>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</si>
  <si>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</si>
  <si>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</si>
  <si>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</si>
  <si>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</si>
  <si>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</si>
  <si>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</si>
  <si>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</si>
  <si>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</si>
  <si>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</si>
  <si>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</si>
  <si>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</si>
  <si>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</si>
  <si>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</si>
  <si>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</si>
  <si>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</si>
  <si>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</si>
  <si>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</si>
  <si>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</si>
  <si>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</si>
  <si>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</si>
  <si>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</si>
  <si>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</si>
  <si>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</si>
  <si>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</si>
  <si>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</si>
  <si>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</si>
  <si>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</si>
  <si>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</si>
  <si>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</si>
  <si>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</si>
  <si>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</si>
  <si>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</si>
  <si>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</si>
  <si>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</si>
  <si>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</si>
  <si>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</si>
  <si>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</si>
  <si>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</si>
  <si>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</si>
  <si>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</si>
  <si>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</si>
  <si>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</si>
  <si>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</si>
  <si>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</si>
  <si>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</si>
  <si>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</si>
  <si>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</si>
  <si>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</si>
  <si>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</si>
  <si>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</si>
  <si>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</si>
  <si>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</si>
  <si>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</si>
  <si>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</si>
  <si>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</si>
  <si>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</si>
  <si>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</si>
  <si>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</si>
  <si>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</si>
  <si>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</si>
  <si>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</si>
  <si>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</si>
  <si>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</si>
  <si>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</si>
  <si>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</si>
  <si>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</si>
  <si>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</si>
  <si>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</si>
  <si>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</si>
  <si>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</si>
  <si>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</si>
  <si>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</si>
  <si>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</si>
  <si>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</si>
  <si>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</si>
  <si>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</si>
  <si>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</si>
  <si>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</si>
  <si>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</si>
  <si>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</si>
  <si>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</si>
  <si>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</si>
  <si>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</si>
  <si>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</si>
  <si>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</si>
  <si>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</si>
  <si>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</si>
  <si>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</si>
  <si>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</si>
  <si>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</si>
  <si>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</si>
  <si>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</si>
  <si>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</si>
  <si>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</si>
  <si>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</si>
  <si>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</si>
  <si>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</si>
  <si>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</si>
  <si>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</si>
  <si>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</si>
  <si>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</si>
  <si>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</si>
  <si>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</si>
  <si>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</si>
  <si>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</si>
  <si>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</si>
  <si>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</si>
  <si>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</si>
  <si>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</si>
  <si>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</si>
  <si>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</si>
  <si>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</si>
  <si>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</si>
  <si>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</si>
  <si>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</si>
  <si>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</si>
  <si>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</si>
  <si>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</si>
  <si>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</si>
  <si>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</si>
  <si>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</si>
  <si>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</si>
  <si>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</si>
  <si>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</si>
  <si>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</si>
  <si>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</si>
  <si>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</si>
  <si>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</si>
  <si>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</si>
  <si>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</si>
  <si>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</si>
  <si>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</si>
  <si>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</si>
  <si>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</si>
  <si>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</si>
  <si>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</si>
  <si>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</si>
  <si>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</si>
  <si>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</si>
  <si>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</si>
  <si>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</si>
  <si>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</si>
  <si>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</si>
  <si>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</si>
  <si>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</si>
  <si>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</si>
  <si>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</si>
  <si>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</si>
  <si>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</si>
  <si>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</si>
  <si>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</si>
  <si>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</si>
  <si>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</si>
  <si>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</si>
  <si>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</si>
  <si>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</si>
  <si>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</si>
  <si>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</si>
  <si>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</si>
  <si>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</si>
  <si>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</si>
  <si>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</si>
  <si>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</si>
  <si>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</si>
  <si>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</si>
  <si>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</si>
  <si>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</si>
  <si>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</si>
  <si>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</si>
  <si>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</si>
  <si>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</si>
  <si>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</si>
  <si>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</si>
  <si>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</si>
  <si>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</si>
  <si>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</si>
  <si>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</si>
  <si>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</si>
  <si>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</si>
  <si>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</si>
  <si>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</si>
  <si>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</si>
  <si>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</si>
  <si>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</si>
  <si>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</si>
  <si>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</si>
  <si>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</si>
  <si>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</si>
  <si>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</si>
  <si>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</si>
  <si>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</si>
  <si>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</si>
  <si>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</si>
  <si>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</si>
  <si>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</si>
  <si>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</si>
  <si>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</si>
  <si>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</si>
  <si>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</si>
  <si>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</si>
  <si>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</si>
  <si>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</si>
  <si>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</si>
  <si>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</si>
  <si>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</si>
  <si>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</si>
  <si>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</si>
  <si>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</si>
  <si>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</si>
  <si>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</si>
  <si>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</si>
  <si>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</si>
  <si>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</si>
  <si>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</si>
  <si>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</si>
  <si>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</si>
  <si>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</si>
  <si>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</si>
  <si>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</si>
  <si>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</si>
  <si>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</si>
  <si>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</si>
  <si>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</si>
  <si>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</si>
  <si>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</si>
  <si>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</si>
  <si>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</si>
  <si>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</si>
  <si>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</si>
  <si>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</si>
  <si>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</si>
  <si>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</si>
  <si>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</si>
  <si>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</si>
  <si>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</si>
  <si>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</si>
  <si>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</si>
  <si>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</si>
  <si>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</si>
  <si>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</si>
  <si>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</si>
  <si>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</si>
  <si>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</si>
  <si>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</si>
  <si>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</si>
  <si>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</si>
  <si>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</si>
  <si>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</si>
  <si>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</si>
  <si>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</si>
  <si>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</si>
  <si>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</si>
  <si>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</si>
  <si>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</si>
  <si>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</si>
  <si>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</si>
  <si>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</si>
  <si>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</si>
  <si>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</si>
  <si>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</si>
  <si>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</si>
  <si>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</si>
  <si>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</si>
  <si>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</si>
  <si>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</si>
  <si>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</si>
  <si>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</si>
  <si>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</si>
  <si>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</si>
  <si>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</si>
  <si>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</si>
  <si>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</si>
  <si>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</si>
  <si>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</si>
  <si>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</si>
  <si>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</si>
  <si>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</si>
  <si>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</si>
  <si>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</si>
  <si>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</si>
  <si>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</si>
  <si>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</si>
  <si>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</si>
  <si>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</si>
  <si>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</si>
  <si>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</si>
  <si>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</si>
  <si>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</si>
  <si>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</si>
  <si>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</si>
  <si>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</si>
  <si>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</si>
  <si>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</si>
  <si>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</si>
  <si>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</si>
  <si>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</si>
  <si>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</si>
  <si>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</si>
  <si>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</si>
  <si>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</si>
  <si>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</si>
  <si>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</si>
  <si>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</si>
  <si>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</si>
  <si>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</si>
  <si>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</si>
  <si>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</si>
  <si>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</si>
  <si>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</si>
  <si>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</si>
  <si>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</si>
  <si>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</si>
  <si>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</si>
  <si>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</si>
  <si>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</si>
  <si>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</si>
  <si>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</si>
  <si>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</si>
  <si>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</si>
  <si>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</si>
  <si>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</si>
  <si>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</si>
  <si>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</si>
  <si>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</si>
  <si>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</si>
  <si>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</si>
  <si>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</si>
  <si>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</si>
  <si>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</si>
  <si>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</si>
  <si>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</si>
  <si>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</si>
  <si>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</si>
  <si>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</si>
  <si>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</si>
  <si>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</si>
  <si>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</si>
  <si>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</si>
  <si>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</si>
  <si>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</si>
  <si>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</si>
  <si>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</si>
  <si>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</si>
  <si>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</si>
  <si>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</si>
  <si>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</si>
  <si>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</si>
  <si>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</si>
  <si>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</si>
  <si>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</si>
  <si>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</si>
  <si>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</si>
  <si>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</si>
  <si>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</si>
  <si>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</si>
  <si>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</si>
  <si>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</si>
  <si>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</si>
  <si>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</si>
  <si>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</si>
  <si>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</si>
  <si>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</si>
  <si>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</si>
  <si>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</si>
  <si>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</si>
  <si>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</si>
  <si>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</si>
  <si>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</si>
  <si>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</si>
  <si>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</si>
  <si>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</si>
  <si>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</si>
  <si>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</si>
  <si>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</si>
  <si>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</si>
  <si>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</si>
  <si>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</si>
  <si>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</si>
  <si>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</si>
  <si>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</si>
  <si>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</si>
  <si>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</si>
  <si>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</si>
  <si>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</si>
  <si>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</si>
  <si>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</si>
  <si>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</si>
  <si>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</si>
  <si>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</si>
  <si>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</si>
  <si>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</si>
  <si>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</si>
  <si>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</si>
  <si>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</si>
  <si>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</si>
  <si>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</si>
  <si>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</si>
  <si>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</si>
  <si>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</si>
  <si>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</si>
  <si>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</si>
  <si>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</si>
  <si>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</si>
  <si>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</si>
  <si>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</si>
  <si>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</si>
  <si>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</si>
  <si>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</si>
  <si>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</si>
  <si>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</si>
  <si>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</si>
  <si>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</si>
  <si>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</si>
  <si>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</si>
  <si>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</si>
  <si>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</si>
  <si>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</si>
  <si>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</si>
  <si>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</si>
  <si>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</si>
  <si>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</si>
  <si>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</si>
  <si>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</si>
  <si>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</si>
  <si>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</si>
  <si>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</si>
  <si>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</si>
  <si>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</si>
  <si>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</si>
  <si>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</si>
  <si>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</si>
  <si>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</si>
  <si>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</si>
  <si>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</si>
  <si>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</si>
  <si>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</si>
  <si>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</si>
  <si>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</si>
  <si>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</si>
  <si>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</si>
  <si>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</si>
  <si>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</si>
  <si>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</si>
  <si>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</si>
  <si>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</si>
  <si>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</si>
  <si>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</si>
  <si>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</si>
  <si>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</si>
  <si>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</si>
  <si>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</si>
  <si>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</si>
  <si>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</si>
  <si>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</si>
  <si>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</si>
  <si>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</si>
  <si>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</si>
  <si>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</si>
  <si>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</si>
  <si>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</si>
  <si>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</si>
  <si>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</si>
  <si>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</si>
  <si>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</si>
  <si>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</si>
  <si>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</si>
  <si>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</si>
  <si>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</si>
  <si>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</si>
  <si>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</si>
  <si>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</si>
  <si>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</si>
  <si>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</si>
  <si>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</si>
  <si>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</si>
  <si>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</si>
  <si>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</si>
  <si>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</si>
  <si>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</si>
  <si>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</si>
  <si>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</si>
  <si>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</si>
  <si>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</si>
  <si>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</si>
  <si>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</si>
  <si>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</si>
  <si>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</si>
  <si>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</si>
  <si>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</si>
  <si>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</si>
  <si>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</si>
  <si>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</si>
  <si>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</si>
  <si>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</si>
  <si>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</si>
  <si>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</si>
  <si>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</si>
  <si>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</si>
  <si>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</si>
  <si>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</si>
  <si>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</si>
  <si>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</si>
  <si>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</si>
  <si>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</si>
  <si>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</si>
  <si>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</si>
  <si>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</si>
  <si>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</si>
  <si>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</si>
  <si>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</si>
  <si>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</si>
  <si>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</si>
  <si>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</si>
  <si>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</si>
  <si>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</si>
  <si>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</si>
  <si>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</si>
  <si>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</si>
  <si>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</si>
  <si>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</si>
  <si>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</si>
  <si>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</si>
  <si>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</si>
  <si>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</si>
  <si>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</si>
  <si>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</si>
  <si>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</si>
  <si>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</si>
  <si>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</si>
  <si>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</si>
  <si>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</si>
  <si>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</si>
  <si>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</si>
  <si>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</si>
  <si>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</si>
  <si>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</si>
  <si>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</si>
  <si>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</si>
  <si>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</si>
  <si>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</si>
  <si>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</si>
  <si>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</si>
  <si>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</si>
  <si>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</si>
  <si>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</si>
  <si>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</si>
  <si>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</si>
  <si>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</si>
  <si>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</si>
  <si>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</si>
  <si>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</si>
  <si>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</si>
  <si>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</si>
  <si>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</si>
  <si>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</si>
  <si>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</si>
  <si>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</si>
  <si>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</si>
  <si>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</si>
  <si>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</si>
  <si>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</si>
  <si>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</si>
  <si>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</si>
  <si>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</si>
  <si>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</si>
  <si>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</si>
  <si>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</si>
  <si>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</si>
  <si>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</si>
  <si>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</si>
  <si>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</si>
  <si>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</si>
  <si>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</si>
  <si>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</si>
  <si>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</si>
  <si>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</si>
  <si>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</si>
  <si>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</si>
  <si>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</si>
  <si>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</si>
  <si>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</si>
  <si>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</si>
  <si>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</si>
  <si>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</si>
  <si>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</si>
  <si>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</si>
  <si>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</si>
  <si>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</si>
  <si>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</si>
  <si>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</si>
  <si>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</si>
  <si>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</si>
  <si>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</si>
  <si>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</si>
  <si>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</si>
  <si>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</si>
  <si>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</si>
  <si>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</si>
  <si>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</si>
  <si>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</si>
  <si>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</si>
  <si>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</si>
  <si>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</si>
  <si>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</si>
  <si>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</si>
  <si>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</si>
  <si>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</si>
  <si>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</si>
  <si>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</si>
  <si>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</si>
  <si>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</si>
  <si>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</si>
  <si>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</si>
  <si>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</si>
  <si>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</si>
  <si>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</si>
  <si>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</si>
  <si>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</si>
  <si>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</si>
  <si>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</si>
  <si>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</si>
  <si>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</si>
  <si>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</si>
  <si>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</si>
  <si>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</si>
  <si>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</si>
  <si>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</si>
  <si>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</si>
  <si>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</si>
  <si>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</si>
  <si>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</si>
  <si>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</si>
  <si>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</si>
  <si>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</si>
  <si>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</si>
  <si>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</si>
  <si>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</si>
  <si>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</si>
  <si>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</si>
  <si>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</si>
  <si>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</si>
  <si>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</si>
  <si>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</si>
  <si>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</si>
  <si>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</si>
  <si>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</si>
  <si>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</si>
  <si>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</si>
  <si>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</si>
  <si>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</si>
  <si>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</si>
  <si>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</si>
  <si>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</si>
  <si>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</si>
  <si>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</si>
  <si>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</si>
  <si>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</si>
  <si>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</si>
  <si>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</si>
  <si>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</si>
  <si>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</si>
  <si>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</si>
  <si>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</si>
  <si>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</si>
  <si>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</si>
  <si>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</si>
  <si>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</si>
  <si>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</si>
  <si>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</si>
  <si>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</si>
  <si>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</si>
  <si>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</si>
  <si>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</si>
  <si>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</si>
  <si>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</si>
  <si>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</si>
  <si>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</si>
  <si>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</si>
  <si>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</si>
  <si>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</si>
  <si>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</si>
  <si>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</si>
  <si>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</si>
  <si>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</si>
  <si>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</si>
  <si>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</si>
  <si>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</si>
  <si>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</si>
  <si>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</si>
  <si>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</si>
  <si>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</si>
  <si>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</si>
  <si>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</si>
  <si>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</si>
  <si>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</si>
  <si>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</si>
  <si>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</si>
  <si>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</si>
  <si>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</si>
  <si>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</si>
  <si>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</si>
  <si>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</si>
  <si>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</si>
  <si>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</si>
  <si>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</si>
  <si>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</si>
  <si>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</si>
  <si>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</si>
  <si>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</si>
  <si>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</si>
  <si>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</si>
  <si>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</si>
  <si>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</si>
  <si>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</si>
  <si>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</si>
  <si>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</si>
  <si>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</si>
  <si>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</si>
  <si>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</si>
  <si>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</si>
  <si>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</si>
  <si>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</si>
  <si>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</si>
  <si>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</si>
  <si>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</si>
  <si>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</si>
  <si>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</si>
  <si>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</si>
  <si>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</si>
  <si>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</si>
  <si>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</si>
  <si>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</si>
  <si>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</si>
  <si>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</si>
  <si>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</si>
  <si>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</si>
  <si>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</si>
  <si>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</si>
  <si>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</si>
  <si>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</si>
  <si>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</si>
  <si>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</si>
  <si>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</si>
  <si>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</si>
  <si>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</si>
  <si>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</si>
  <si>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</si>
  <si>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</si>
  <si>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</si>
  <si>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</si>
  <si>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</si>
  <si>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</si>
  <si>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</si>
  <si>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</si>
  <si>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</si>
  <si>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</si>
  <si>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</si>
  <si>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</si>
  <si>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</si>
  <si>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</si>
  <si>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</si>
  <si>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</si>
  <si>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</si>
  <si>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</si>
  <si>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</si>
  <si>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</si>
  <si>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</si>
  <si>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</si>
  <si>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</si>
  <si>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</si>
  <si>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</si>
  <si>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</si>
  <si>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</si>
  <si>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</si>
  <si>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</si>
  <si>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</si>
  <si>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</si>
  <si>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</si>
  <si>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</si>
  <si>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</si>
  <si>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</si>
  <si>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</si>
  <si>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</si>
  <si>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</si>
  <si>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</si>
  <si>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</si>
  <si>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</si>
  <si>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</si>
  <si>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</si>
  <si>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</si>
  <si>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</si>
  <si>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</si>
  <si>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</si>
  <si>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</si>
  <si>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</si>
  <si>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</si>
  <si>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</si>
  <si>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</si>
  <si>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</si>
  <si>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</si>
  <si>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</si>
  <si>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</si>
  <si>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</si>
  <si>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</si>
  <si>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</si>
  <si>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</si>
  <si>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</si>
  <si>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</si>
  <si>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</si>
  <si>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</si>
  <si>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</si>
  <si>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</si>
  <si>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</si>
  <si>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</si>
  <si>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</si>
  <si>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</si>
  <si>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</si>
  <si>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</si>
  <si>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</si>
  <si>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</si>
  <si>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</si>
  <si>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</si>
  <si>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</si>
  <si>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</si>
  <si>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</si>
  <si>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</si>
  <si>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</si>
  <si>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</si>
  <si>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</si>
  <si>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</si>
  <si>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</si>
  <si>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</si>
  <si>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</si>
  <si>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</si>
  <si>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</si>
  <si>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</si>
  <si>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</si>
  <si>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</si>
  <si>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</si>
  <si>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</si>
  <si>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</si>
  <si>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</si>
  <si>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</si>
  <si>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</si>
  <si>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</si>
  <si>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</si>
  <si>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</si>
  <si>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</si>
  <si>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</si>
  <si>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</si>
  <si>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</si>
  <si>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</si>
  <si>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</si>
  <si>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</si>
  <si>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</si>
  <si>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</si>
  <si>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</si>
  <si>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</si>
  <si>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</si>
  <si>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</si>
  <si>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</si>
  <si>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</si>
  <si>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</si>
  <si>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</si>
  <si>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</si>
  <si>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</si>
  <si>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</si>
  <si>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</si>
  <si>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</si>
  <si>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</si>
  <si>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</si>
  <si>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</si>
  <si>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</si>
  <si>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</si>
  <si>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</si>
  <si>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</si>
  <si>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</si>
  <si>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</si>
  <si>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</si>
  <si>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</si>
  <si>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</si>
  <si>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</si>
  <si>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</si>
  <si>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</si>
  <si>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</si>
  <si>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</si>
  <si>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</si>
  <si>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</si>
  <si>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</si>
  <si>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</si>
  <si>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</si>
  <si>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</si>
  <si>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</si>
  <si>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</si>
  <si>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</si>
  <si>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</si>
  <si>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</si>
  <si>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</si>
  <si>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</si>
  <si>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</si>
  <si>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</si>
  <si>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</si>
  <si>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</si>
  <si>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</si>
  <si>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</si>
  <si>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</si>
  <si>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</si>
  <si>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</si>
  <si>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</si>
  <si>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</si>
  <si>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</si>
  <si>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</si>
  <si>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</si>
  <si>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</si>
  <si>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</si>
  <si>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</si>
  <si>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</si>
  <si>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</si>
  <si>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</si>
  <si>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</si>
  <si>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</si>
  <si>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</si>
  <si>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</si>
  <si>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</si>
  <si>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</si>
  <si>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</si>
  <si>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</si>
  <si>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</si>
  <si>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</si>
  <si>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</si>
  <si>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</si>
  <si>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</si>
  <si>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</si>
  <si>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</si>
  <si>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</si>
  <si>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</si>
  <si>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</si>
  <si>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</si>
  <si>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</si>
  <si>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</si>
  <si>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</si>
  <si>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</si>
  <si>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</si>
  <si>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</si>
  <si>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</si>
  <si>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</si>
  <si>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</si>
  <si>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</si>
  <si>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</si>
  <si>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</si>
  <si>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</si>
  <si>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</si>
  <si>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</si>
  <si>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</si>
  <si>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</si>
  <si>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</si>
  <si>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</si>
  <si>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</si>
  <si>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</si>
  <si>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</si>
  <si>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</si>
  <si>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</si>
  <si>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</si>
  <si>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</si>
  <si>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</si>
  <si>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</si>
  <si>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</si>
  <si>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</si>
  <si>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</si>
  <si>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</si>
  <si>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</si>
  <si>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</si>
  <si>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</si>
  <si>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</si>
  <si>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</si>
  <si>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</si>
  <si>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</si>
  <si>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</si>
  <si>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</si>
  <si>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</si>
  <si>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</si>
  <si>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</si>
  <si>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</si>
  <si>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</si>
  <si>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</si>
  <si>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</si>
  <si>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</si>
  <si>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</si>
  <si>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</si>
  <si>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</si>
  <si>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</si>
  <si>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</si>
  <si>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</si>
  <si>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</si>
  <si>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</si>
  <si>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</si>
  <si>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</si>
  <si>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</si>
  <si>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</si>
  <si>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</si>
  <si>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</si>
  <si>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</si>
  <si>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</si>
  <si>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</si>
  <si>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</si>
  <si>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</si>
  <si>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</si>
  <si>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</si>
  <si>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</si>
  <si>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</si>
  <si>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</si>
  <si>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</si>
  <si>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</si>
  <si>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</si>
  <si>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</si>
  <si>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</si>
  <si>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</si>
  <si>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</si>
  <si>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</si>
  <si>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</si>
  <si>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</si>
  <si>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</si>
  <si>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</si>
  <si>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</si>
  <si>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</si>
  <si>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</si>
  <si>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</si>
  <si>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</si>
  <si>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</si>
  <si>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</si>
  <si>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</si>
  <si>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</si>
  <si>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</si>
  <si>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</si>
  <si>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</si>
  <si>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</si>
  <si>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</si>
  <si>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</si>
  <si>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</si>
  <si>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</si>
  <si>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</si>
  <si>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</si>
  <si>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</si>
  <si>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</si>
  <si>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</si>
  <si>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</si>
  <si>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</si>
  <si>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</si>
  <si>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</si>
  <si>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</si>
  <si>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</si>
  <si>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</si>
  <si>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</si>
  <si>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</si>
  <si>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</si>
  <si>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</si>
  <si>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</si>
  <si>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</si>
  <si>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</si>
  <si>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</si>
  <si>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</si>
  <si>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</si>
  <si>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</si>
  <si>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</si>
  <si>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</si>
  <si>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</si>
  <si>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</si>
  <si>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</si>
  <si>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</si>
  <si>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</si>
  <si>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</si>
  <si>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</si>
  <si>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</si>
  <si>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</si>
  <si>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</si>
  <si>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</si>
  <si>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</si>
  <si>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</si>
  <si>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</si>
  <si>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</si>
  <si>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</si>
  <si>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</si>
  <si>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</si>
  <si>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</si>
  <si>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</si>
  <si>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</si>
  <si>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</si>
  <si>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</si>
  <si>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</si>
  <si>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</si>
  <si>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</si>
  <si>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</si>
  <si>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</si>
  <si>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</si>
  <si>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</si>
  <si>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</si>
  <si>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</si>
  <si>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</si>
  <si>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</si>
  <si>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</si>
  <si>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</si>
  <si>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</si>
  <si>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</si>
  <si>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</si>
  <si>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</si>
  <si>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</si>
  <si>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</si>
  <si>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</si>
  <si>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</si>
  <si>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</si>
  <si>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</si>
  <si>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</si>
  <si>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</si>
  <si>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</si>
  <si>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</si>
  <si>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</si>
  <si>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</si>
  <si>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</si>
  <si>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</si>
  <si>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</si>
  <si>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</si>
  <si>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</si>
  <si>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</si>
  <si>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</si>
  <si>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</si>
  <si>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</si>
  <si>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</si>
  <si>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</si>
  <si>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</si>
  <si>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</si>
  <si>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</si>
  <si>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</si>
  <si>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</si>
  <si>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</si>
  <si>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</si>
  <si>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</si>
  <si>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</si>
  <si>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</si>
  <si>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</si>
  <si>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</si>
  <si>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</si>
  <si>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</si>
  <si>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</si>
  <si>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</si>
  <si>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</si>
  <si>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</si>
  <si>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</si>
  <si>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</si>
  <si>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</si>
  <si>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</si>
  <si>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</si>
  <si>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</si>
  <si>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</si>
  <si>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</si>
  <si>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</si>
  <si>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</si>
  <si>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</si>
  <si>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</si>
  <si>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</si>
  <si>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</si>
  <si>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</si>
  <si>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</si>
  <si>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</si>
  <si>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</si>
  <si>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</si>
  <si>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</si>
  <si>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</si>
  <si>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</si>
  <si>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</si>
  <si>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</si>
  <si>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</si>
  <si>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</si>
  <si>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</si>
  <si>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</si>
  <si>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</si>
  <si>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</si>
  <si>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</si>
  <si>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</si>
  <si>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</si>
  <si>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</si>
  <si>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</si>
  <si>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</si>
  <si>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</si>
  <si>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</si>
  <si>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</si>
  <si>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</si>
  <si>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</si>
  <si>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</si>
  <si>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</si>
  <si>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</si>
  <si>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</si>
  <si>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</si>
  <si>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</si>
  <si>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</si>
  <si>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</si>
  <si>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</si>
  <si>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</si>
  <si>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</si>
  <si>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</si>
  <si>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</si>
  <si>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</si>
  <si>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</si>
  <si>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</si>
  <si>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</si>
  <si>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</si>
  <si>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</si>
  <si>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</si>
  <si>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</si>
  <si>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</si>
  <si>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</si>
  <si>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</si>
  <si>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</si>
  <si>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</si>
  <si>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</si>
  <si>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</si>
  <si>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</si>
  <si>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</si>
  <si>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</si>
  <si>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</si>
  <si>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</si>
  <si>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</si>
  <si>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</si>
  <si>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</si>
  <si>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</si>
  <si>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</si>
  <si>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</si>
  <si>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</si>
  <si>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</si>
  <si>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</si>
  <si>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</si>
  <si>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</si>
  <si>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</si>
  <si>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</si>
  <si>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</si>
  <si>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</si>
  <si>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</si>
  <si>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</si>
  <si>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</si>
  <si>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</si>
  <si>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</si>
  <si>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</si>
  <si>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</si>
  <si>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</si>
  <si>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</si>
  <si>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</si>
  <si>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</si>
  <si>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</si>
  <si>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</si>
  <si>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</si>
  <si>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</si>
  <si>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</si>
  <si>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</si>
  <si>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</si>
  <si>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</si>
  <si>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</si>
  <si>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</si>
  <si>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</si>
  <si>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</si>
  <si>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</si>
  <si>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</si>
  <si>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</si>
  <si>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</si>
  <si>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</si>
  <si>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</si>
  <si>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</si>
  <si>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</si>
  <si>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</si>
  <si>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</si>
  <si>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</si>
  <si>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</si>
  <si>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</si>
  <si>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</si>
  <si>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</si>
  <si>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</si>
  <si>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</si>
  <si>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</si>
  <si>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</si>
  <si>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</si>
  <si>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</si>
  <si>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</si>
  <si>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</si>
  <si>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</si>
  <si>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</si>
  <si>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</si>
  <si>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</si>
  <si>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</si>
  <si>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</si>
  <si>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</si>
  <si>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</si>
  <si>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</si>
  <si>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</si>
  <si>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</si>
  <si>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</si>
  <si>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</si>
  <si>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</si>
  <si>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</si>
  <si>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</si>
  <si>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</si>
  <si>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</si>
  <si>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</si>
  <si>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</si>
  <si>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</si>
  <si>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</si>
  <si>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</si>
  <si>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</si>
  <si>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</si>
  <si>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</si>
  <si>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</si>
  <si>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</si>
  <si>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</si>
  <si>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</si>
  <si>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</si>
  <si>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</si>
  <si>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</si>
  <si>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</si>
  <si>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</si>
  <si>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</si>
  <si>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</si>
  <si>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</si>
  <si>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</si>
  <si>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</si>
  <si>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</si>
  <si>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</si>
  <si>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</si>
  <si>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</si>
  <si>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</si>
  <si>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</si>
  <si>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</si>
  <si>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</si>
  <si>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</si>
  <si>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</si>
  <si>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</si>
  <si>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</si>
  <si>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</si>
  <si>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</si>
  <si>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</si>
  <si>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</si>
  <si>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</si>
  <si>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</si>
  <si>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</si>
  <si>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</si>
  <si>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</si>
  <si>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</si>
  <si>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</si>
  <si>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</si>
  <si>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</si>
  <si>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</si>
  <si>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</si>
  <si>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</si>
  <si>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</si>
  <si>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</si>
  <si>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</si>
  <si>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</si>
  <si>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</si>
  <si>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</si>
  <si>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</si>
  <si>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</si>
  <si>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</si>
  <si>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</si>
  <si>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</si>
  <si>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</si>
  <si>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</si>
  <si>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</si>
  <si>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</si>
  <si>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</si>
  <si>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</si>
  <si>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</si>
  <si>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</si>
  <si>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</si>
  <si>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</si>
  <si>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</si>
  <si>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</si>
  <si>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</si>
  <si>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</si>
  <si>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</si>
  <si>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</si>
  <si>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</si>
  <si>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</si>
  <si>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</si>
  <si>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</si>
  <si>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</si>
  <si>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</si>
  <si>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</si>
  <si>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</si>
  <si>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</si>
  <si>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</si>
  <si>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</si>
  <si>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</si>
  <si>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</si>
  <si>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</si>
  <si>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</si>
  <si>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</si>
  <si>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</si>
  <si>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</si>
  <si>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</si>
  <si>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</si>
  <si>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</si>
  <si>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</si>
  <si>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</si>
  <si>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</si>
  <si>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</si>
  <si>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</si>
  <si>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</si>
  <si>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</si>
  <si>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</si>
  <si>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</si>
  <si>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</si>
  <si>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</si>
  <si>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</si>
  <si>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</si>
  <si>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</si>
  <si>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</si>
  <si>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</si>
  <si>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</si>
  <si>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</si>
  <si>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</si>
  <si>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</si>
  <si>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</si>
  <si>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</si>
  <si>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</si>
  <si>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</si>
  <si>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</si>
  <si>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</si>
  <si>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</si>
  <si>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</si>
  <si>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</si>
  <si>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</si>
  <si>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</si>
  <si>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</si>
  <si>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</si>
  <si>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</si>
  <si>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</si>
  <si>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</si>
  <si>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</si>
  <si>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</si>
  <si>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</si>
  <si>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</si>
  <si>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</si>
  <si>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</si>
  <si>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</si>
  <si>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</si>
  <si>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</si>
  <si>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</si>
  <si>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</si>
  <si>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</si>
  <si>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</si>
  <si>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</si>
  <si>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</si>
  <si>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</si>
  <si>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</si>
  <si>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</si>
  <si>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</si>
  <si>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</si>
  <si>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</si>
  <si>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</si>
  <si>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</si>
  <si>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</si>
  <si>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</si>
  <si>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</si>
  <si>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</si>
  <si>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</si>
  <si>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</si>
  <si>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</si>
  <si>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</si>
  <si>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</si>
  <si>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</si>
  <si>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</si>
  <si>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</si>
  <si>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</si>
  <si>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</si>
  <si>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</si>
  <si>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</si>
  <si>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</si>
  <si>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</si>
  <si>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</si>
  <si>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</si>
  <si>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</si>
  <si>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</si>
  <si>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</si>
  <si>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</si>
  <si>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</si>
  <si>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</si>
  <si>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</si>
  <si>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</si>
  <si>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</si>
  <si>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</si>
  <si>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</si>
  <si>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</si>
  <si>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</si>
  <si>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</si>
  <si>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</si>
  <si>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</si>
  <si>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</si>
  <si>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</si>
  <si>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</si>
  <si>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</si>
  <si>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</si>
  <si>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</si>
  <si>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</si>
  <si>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</si>
  <si>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</si>
  <si>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</si>
  <si>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</si>
  <si>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</si>
  <si>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</si>
  <si>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</si>
  <si>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</si>
  <si>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</si>
  <si>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</si>
  <si>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</si>
  <si>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</si>
  <si>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</si>
  <si>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</si>
  <si>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</si>
  <si>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</si>
  <si>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</si>
  <si>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</si>
  <si>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</si>
  <si>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</si>
  <si>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</si>
  <si>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</si>
  <si>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</si>
  <si>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</si>
  <si>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</si>
  <si>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</si>
  <si>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</si>
  <si>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</si>
  <si>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</si>
  <si>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</si>
  <si>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</si>
  <si>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</si>
  <si>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</si>
  <si>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</si>
  <si>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</si>
  <si>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</si>
  <si>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</si>
  <si>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</si>
  <si>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</si>
  <si>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</si>
  <si>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</si>
  <si>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</si>
  <si>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</si>
  <si>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</si>
  <si>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</si>
  <si>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</si>
  <si>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</si>
  <si>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</si>
  <si>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</si>
  <si>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</si>
  <si>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</si>
  <si>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</si>
  <si>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</si>
  <si>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</si>
  <si>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</si>
  <si>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</si>
  <si>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</si>
  <si>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</si>
  <si>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</si>
  <si>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</si>
  <si>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</si>
  <si>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</si>
  <si>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</si>
  <si>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</si>
  <si>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</si>
  <si>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</si>
  <si>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</si>
  <si>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</si>
  <si>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</si>
  <si>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</si>
  <si>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</si>
  <si>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</si>
  <si>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</si>
  <si>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</si>
  <si>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</si>
  <si>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</si>
  <si>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</si>
  <si>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</si>
  <si>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</si>
  <si>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</si>
  <si>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</si>
  <si>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</si>
  <si>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</si>
  <si>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</si>
  <si>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</si>
  <si>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</si>
  <si>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</si>
  <si>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</si>
  <si>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</si>
  <si>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</si>
  <si>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</si>
  <si>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</si>
  <si>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</si>
  <si>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</si>
  <si>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</si>
  <si>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</si>
  <si>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</si>
  <si>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</si>
  <si>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</si>
  <si>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</si>
  <si>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</si>
  <si>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</si>
  <si>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</si>
  <si>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</si>
  <si>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</si>
  <si>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</si>
  <si>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</si>
  <si>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</si>
  <si>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</si>
  <si>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</si>
  <si>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</si>
  <si>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</si>
  <si>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</si>
  <si>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</si>
  <si>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</si>
  <si>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</si>
  <si>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</si>
  <si>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</si>
  <si>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</si>
  <si>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</si>
  <si>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</si>
  <si>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</si>
  <si>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</si>
  <si>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</si>
  <si>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</si>
  <si>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</si>
  <si>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</si>
  <si>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</si>
  <si>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</si>
  <si>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</si>
  <si>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</si>
  <si>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</si>
  <si>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</si>
  <si>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</si>
  <si>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</si>
  <si>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</si>
  <si>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</si>
  <si>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</si>
  <si>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</si>
  <si>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</si>
  <si>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</si>
  <si>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</si>
  <si>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</si>
  <si>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</si>
  <si>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</si>
  <si>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</si>
  <si>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</si>
  <si>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</si>
  <si>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</si>
  <si>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</si>
  <si>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</si>
  <si>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</si>
  <si>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</si>
  <si>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</si>
  <si>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</si>
  <si>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</si>
  <si>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</si>
  <si>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</si>
  <si>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</si>
  <si>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</si>
  <si>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</si>
  <si>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</si>
  <si>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</si>
  <si>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</si>
  <si>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</si>
  <si>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</si>
  <si>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</si>
  <si>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</si>
  <si>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</si>
  <si>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</si>
  <si>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</si>
  <si>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</si>
  <si>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</si>
  <si>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</si>
  <si>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</si>
  <si>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</si>
  <si>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</si>
  <si>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</si>
  <si>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</si>
  <si>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</si>
  <si>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</si>
  <si>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</si>
  <si>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</si>
  <si>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</si>
  <si>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</si>
  <si>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</si>
  <si>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</si>
  <si>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</si>
  <si>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</si>
  <si>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</si>
  <si>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</si>
  <si>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</si>
  <si>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</si>
  <si>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</si>
  <si>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</si>
  <si>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</si>
  <si>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</si>
  <si>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</si>
  <si>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</si>
  <si>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</si>
  <si>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</si>
  <si>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</si>
  <si>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</si>
  <si>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</si>
  <si>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</si>
  <si>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</si>
  <si>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</si>
  <si>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</si>
  <si>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</si>
  <si>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</si>
  <si>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</si>
  <si>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</si>
  <si>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</si>
  <si>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</si>
  <si>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</si>
  <si>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</si>
  <si>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</si>
  <si>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</si>
  <si>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</si>
  <si>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</si>
  <si>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</si>
  <si>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</si>
  <si>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</si>
  <si>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</si>
  <si>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</si>
  <si>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</si>
  <si>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</si>
  <si>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</si>
  <si>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</si>
  <si>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</si>
  <si>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</si>
  <si>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</si>
  <si>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</si>
  <si>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</si>
  <si>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</si>
  <si>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</si>
  <si>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</si>
  <si>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</si>
  <si>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</si>
  <si>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</si>
  <si>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</si>
  <si>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</si>
  <si>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</si>
  <si>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</si>
  <si>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</si>
  <si>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</si>
  <si>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</si>
  <si>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</si>
  <si>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</si>
  <si>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</si>
  <si>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</si>
  <si>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</si>
  <si>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</si>
  <si>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</si>
  <si>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</si>
  <si>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</si>
  <si>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</si>
  <si>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</si>
  <si>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</si>
  <si>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</si>
  <si>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</si>
  <si>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</si>
  <si>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</si>
  <si>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</si>
  <si>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</si>
  <si>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</si>
  <si>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</si>
  <si>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</si>
  <si>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</si>
  <si>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</si>
  <si>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</si>
  <si>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</si>
  <si>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</si>
  <si>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</si>
  <si>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</si>
  <si>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</si>
  <si>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</si>
  <si>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</si>
  <si>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</si>
  <si>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</si>
  <si>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</si>
  <si>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</si>
  <si>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</si>
  <si>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</si>
  <si>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</si>
  <si>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</si>
  <si>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</si>
  <si>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</si>
  <si>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</si>
  <si>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</si>
  <si>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</si>
  <si>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</si>
  <si>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</si>
  <si>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</si>
  <si>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</si>
  <si>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</si>
  <si>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</si>
  <si>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</si>
  <si>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</si>
  <si>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</si>
  <si>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</si>
  <si>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</si>
  <si>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</si>
  <si>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</si>
  <si>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</si>
  <si>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</si>
  <si>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</si>
  <si>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</si>
  <si>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</si>
  <si>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</si>
  <si>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</si>
  <si>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</si>
  <si>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</si>
  <si>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</si>
  <si>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</si>
  <si>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</si>
  <si>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</si>
  <si>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</si>
  <si>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</si>
  <si>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</si>
  <si>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</si>
  <si>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</si>
  <si>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</si>
  <si>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</si>
  <si>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</si>
  <si>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</si>
  <si>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</si>
  <si>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</si>
  <si>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</si>
  <si>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</si>
  <si>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</si>
  <si>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</si>
  <si>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</si>
  <si>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</si>
  <si>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</si>
  <si>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</si>
  <si>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</si>
  <si>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</si>
  <si>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</si>
  <si>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</si>
  <si>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</si>
  <si>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</si>
  <si>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</si>
  <si>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</si>
  <si>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</si>
  <si>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</si>
  <si>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</si>
  <si>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</si>
  <si>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</si>
  <si>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</si>
  <si>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</si>
  <si>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</si>
  <si>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</si>
  <si>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</si>
  <si>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</si>
  <si>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</si>
  <si>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</si>
  <si>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</si>
  <si>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</si>
  <si>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</si>
  <si>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</si>
  <si>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</si>
  <si>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</si>
  <si>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</si>
  <si>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</si>
  <si>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</si>
  <si>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</si>
  <si>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</si>
  <si>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</si>
  <si>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</si>
  <si>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</si>
  <si>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</si>
  <si>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</si>
  <si>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</si>
  <si>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</si>
  <si>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</si>
  <si>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</si>
  <si>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</si>
  <si>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</si>
  <si>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</si>
  <si>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</si>
  <si>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</si>
  <si>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</si>
  <si>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</si>
  <si>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</si>
  <si>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</si>
  <si>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</si>
  <si>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</si>
  <si>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</si>
  <si>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</si>
  <si>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</si>
  <si>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</si>
  <si>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</si>
  <si>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</si>
  <si>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</si>
  <si>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</si>
  <si>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</si>
  <si>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</si>
  <si>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</si>
  <si>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</si>
  <si>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</si>
  <si>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</si>
  <si>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</si>
  <si>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</si>
  <si>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</si>
  <si>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</si>
  <si>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</si>
  <si>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</si>
  <si>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</si>
  <si>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</si>
  <si>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</si>
  <si>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</si>
  <si>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</si>
  <si>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</si>
  <si>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</si>
  <si>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</si>
  <si>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</si>
  <si>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</si>
  <si>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</si>
  <si>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</si>
  <si>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</si>
  <si>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</si>
  <si>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</si>
  <si>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</si>
  <si>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</si>
  <si>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</si>
  <si>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</si>
  <si>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</si>
  <si>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</si>
  <si>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</si>
  <si>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</si>
  <si>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</si>
  <si>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</si>
  <si>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</si>
  <si>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</si>
  <si>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</si>
  <si>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</si>
  <si>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</si>
  <si>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</si>
  <si>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</si>
  <si>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</si>
  <si>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</si>
  <si>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</si>
  <si>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</si>
  <si>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</si>
  <si>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</si>
  <si>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</si>
  <si>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</si>
  <si>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</si>
  <si>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</si>
  <si>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</si>
  <si>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</si>
  <si>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</si>
  <si>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</si>
  <si>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</si>
  <si>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</si>
  <si>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</si>
  <si>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</si>
  <si>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</si>
  <si>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</si>
  <si>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</si>
  <si>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</si>
  <si>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</si>
  <si>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</si>
  <si>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</si>
  <si>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</si>
  <si>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</si>
  <si>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</si>
  <si>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</si>
  <si>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</si>
  <si>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</si>
  <si>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</si>
  <si>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</si>
  <si>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</si>
  <si>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</si>
  <si>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</si>
  <si>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</si>
  <si>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</si>
  <si>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</si>
  <si>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</si>
  <si>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</si>
  <si>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</si>
  <si>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</si>
  <si>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</si>
  <si>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</si>
  <si>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</si>
  <si>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</si>
  <si>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</si>
  <si>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</si>
  <si>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</si>
  <si>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</si>
  <si>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</si>
  <si>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</si>
  <si>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</si>
  <si>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</si>
  <si>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</si>
  <si>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</si>
  <si>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</si>
  <si>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</si>
  <si>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</si>
  <si>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</si>
  <si>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</si>
  <si>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</si>
  <si>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</si>
  <si>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</si>
  <si>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</si>
  <si>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</si>
  <si>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</si>
  <si>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</si>
  <si>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</si>
  <si>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</si>
  <si>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</si>
  <si>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</si>
  <si>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</si>
  <si>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</si>
  <si>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</si>
  <si>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</si>
  <si>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</si>
  <si>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</si>
  <si>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</si>
  <si>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</si>
  <si>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</si>
  <si>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</si>
  <si>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</si>
  <si>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</si>
  <si>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</si>
  <si>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</si>
  <si>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</si>
  <si>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</si>
  <si>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</si>
  <si>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</si>
  <si>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</si>
  <si>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</si>
  <si>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</si>
  <si>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</si>
  <si>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</si>
  <si>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</si>
  <si>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</si>
  <si>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</si>
  <si>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</si>
  <si>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</si>
  <si>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</si>
  <si>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</si>
  <si>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</si>
  <si>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</si>
  <si>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</si>
  <si>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</si>
  <si>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</si>
  <si>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</si>
  <si>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</si>
  <si>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</si>
  <si>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</si>
  <si>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</si>
  <si>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</si>
  <si>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</si>
  <si>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</si>
  <si>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</si>
  <si>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</si>
  <si>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</si>
  <si>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</si>
  <si>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</si>
  <si>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</si>
  <si>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</si>
  <si>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</si>
  <si>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</si>
  <si>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</si>
  <si>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</si>
  <si>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</si>
  <si>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</si>
  <si>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</si>
  <si>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</si>
  <si>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</si>
  <si>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</si>
  <si>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</si>
  <si>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</si>
  <si>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</si>
  <si>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</si>
  <si>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</si>
  <si>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</si>
  <si>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</si>
  <si>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</si>
  <si>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</si>
  <si>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</si>
  <si>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</si>
  <si>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</si>
  <si>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</si>
  <si>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</si>
  <si>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</si>
  <si>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</si>
  <si>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</si>
  <si>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</si>
  <si>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</si>
  <si>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</si>
  <si>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</si>
  <si>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</si>
  <si>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</si>
  <si>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</si>
  <si>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</si>
  <si>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</si>
  <si>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</si>
  <si>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</si>
  <si>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</si>
  <si>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</si>
  <si>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</si>
  <si>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</si>
  <si>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</si>
  <si>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</si>
  <si>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</si>
  <si>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</si>
  <si>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</si>
  <si>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</si>
  <si>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</si>
  <si>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</si>
  <si>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</si>
  <si>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</si>
  <si>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</si>
  <si>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</si>
  <si>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</si>
  <si>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</si>
  <si>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</si>
  <si>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</si>
  <si>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</si>
  <si>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</si>
  <si>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</si>
  <si>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</si>
  <si>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</si>
  <si>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</si>
  <si>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</si>
  <si>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</si>
  <si>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</si>
  <si>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</si>
  <si>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</si>
  <si>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</si>
  <si>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</si>
  <si>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</si>
  <si>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</si>
  <si>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</si>
  <si>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</si>
  <si>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</si>
  <si>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</si>
  <si>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</si>
  <si>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</si>
  <si>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</si>
  <si>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</si>
  <si>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</si>
  <si>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</si>
  <si>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</si>
  <si>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</si>
  <si>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</si>
  <si>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</si>
  <si>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</si>
  <si>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</si>
  <si>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</si>
  <si>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</si>
  <si>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</si>
  <si>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</si>
  <si>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</si>
  <si>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</si>
  <si>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</si>
  <si>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</si>
  <si>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</si>
  <si>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</si>
  <si>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</si>
  <si>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</si>
  <si>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</si>
  <si>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</si>
  <si>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</si>
  <si>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</si>
  <si>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</si>
  <si>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</si>
  <si>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</si>
  <si>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</si>
  <si>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</si>
  <si>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</si>
  <si>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</si>
  <si>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</si>
  <si>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</si>
  <si>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</si>
  <si>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</si>
  <si>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</si>
  <si>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</si>
  <si>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</si>
  <si>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</si>
  <si>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</si>
  <si>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</si>
  <si>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</si>
  <si>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</si>
  <si>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</si>
  <si>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</si>
  <si>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</si>
  <si>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</si>
  <si>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</si>
  <si>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</si>
  <si>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</si>
  <si>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</si>
  <si>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</si>
  <si>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</si>
  <si>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</si>
  <si>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</si>
  <si>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</si>
  <si>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</si>
  <si>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</si>
  <si>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</si>
  <si>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</si>
  <si>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</si>
  <si>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</si>
  <si>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</si>
  <si>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</si>
  <si>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</si>
  <si>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</si>
  <si>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</si>
  <si>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</si>
  <si>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</si>
  <si>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</si>
  <si>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</si>
  <si>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</si>
  <si>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</si>
  <si>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</si>
  <si>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</si>
  <si>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</si>
  <si>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</si>
  <si>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</si>
  <si>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</si>
  <si>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</si>
  <si>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</si>
  <si>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</si>
  <si>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</si>
  <si>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</si>
  <si>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</si>
  <si>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</si>
  <si>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</si>
  <si>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</si>
  <si>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</si>
  <si>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</si>
  <si>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</si>
  <si>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</si>
  <si>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</si>
  <si>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</si>
  <si>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</si>
  <si>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</si>
  <si>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</si>
  <si>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</si>
  <si>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</si>
  <si>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</si>
  <si>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</si>
  <si>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</si>
  <si>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</si>
  <si>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</si>
  <si>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</si>
  <si>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</si>
  <si>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</si>
  <si>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</si>
  <si>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</si>
  <si>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</si>
  <si>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</si>
  <si>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</si>
  <si>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</si>
  <si>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</si>
  <si>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</si>
  <si>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</si>
  <si>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</si>
  <si>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</si>
  <si>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</si>
  <si>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</si>
  <si>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</si>
  <si>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</si>
  <si>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</si>
  <si>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</si>
  <si>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</si>
  <si>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</si>
  <si>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</si>
  <si>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</si>
  <si>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</si>
  <si>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</si>
  <si>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</si>
  <si>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</si>
  <si>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</si>
  <si>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</si>
  <si>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</si>
  <si>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</si>
  <si>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</si>
  <si>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</si>
  <si>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</si>
  <si>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</si>
  <si>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</si>
  <si>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</si>
  <si>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</si>
  <si>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</si>
  <si>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</si>
  <si>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</si>
  <si>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</si>
  <si>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</si>
  <si>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</si>
  <si>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</si>
  <si>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</si>
  <si>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</si>
  <si>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</si>
  <si>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</si>
  <si>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</si>
  <si>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</si>
  <si>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</si>
  <si>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</si>
  <si>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</si>
  <si>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</si>
  <si>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</si>
  <si>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</si>
  <si>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</si>
  <si>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</si>
  <si>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</si>
  <si>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</si>
  <si>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</si>
  <si>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</si>
  <si>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</si>
  <si>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</si>
  <si>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</si>
  <si>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</si>
  <si>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</si>
  <si>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</si>
  <si>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</si>
  <si>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</si>
  <si>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</si>
  <si>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</si>
  <si>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</si>
  <si>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</si>
  <si>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</si>
  <si>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</si>
  <si>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</si>
  <si>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</si>
  <si>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</si>
  <si>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</si>
  <si>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</si>
  <si>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</si>
  <si>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</si>
  <si>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</si>
  <si>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</si>
  <si>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</si>
  <si>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</si>
  <si>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</si>
  <si>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</si>
  <si>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</si>
  <si>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</si>
  <si>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</si>
  <si>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</si>
  <si>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</si>
  <si>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</si>
  <si>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</si>
  <si>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</si>
  <si>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</si>
  <si>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</si>
  <si>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</si>
  <si>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</si>
  <si>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</si>
  <si>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</si>
  <si>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</si>
  <si>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</si>
  <si>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</si>
  <si>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</si>
  <si>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</si>
  <si>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</si>
  <si>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</si>
  <si>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</si>
  <si>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</si>
  <si>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</si>
  <si>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</si>
  <si>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</si>
  <si>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</si>
  <si>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</si>
  <si>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</si>
  <si>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</si>
  <si>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</si>
  <si>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</si>
  <si>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</si>
  <si>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</si>
  <si>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</si>
  <si>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</si>
  <si>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</si>
  <si>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</si>
  <si>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</si>
  <si>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</si>
  <si>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</si>
  <si>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</si>
  <si>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</si>
  <si>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</si>
  <si>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</si>
  <si>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</si>
  <si>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</si>
  <si>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</si>
  <si>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</si>
  <si>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</si>
  <si>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</si>
  <si>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</si>
  <si>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</si>
  <si>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</si>
  <si>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</si>
  <si>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</si>
  <si>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</si>
  <si>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</si>
  <si>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</si>
  <si>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</si>
  <si>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</si>
  <si>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</si>
  <si>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</si>
  <si>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</si>
  <si>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</si>
  <si>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</si>
  <si>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</si>
  <si>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</si>
  <si>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</si>
  <si>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</si>
  <si>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</si>
  <si>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</si>
  <si>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</si>
  <si>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</si>
  <si>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</si>
  <si>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</si>
  <si>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</si>
  <si>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</si>
  <si>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</si>
  <si>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</si>
  <si>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</si>
  <si>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</si>
  <si>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</si>
  <si>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</si>
  <si>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</si>
  <si>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</si>
  <si>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</si>
  <si>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</si>
  <si>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</si>
  <si>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</si>
  <si>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</si>
  <si>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</si>
  <si>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</si>
  <si>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</si>
  <si>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</si>
  <si>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</si>
  <si>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</si>
  <si>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</si>
  <si>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</si>
  <si>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</si>
  <si>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</si>
  <si>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</si>
  <si>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</si>
  <si>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</si>
  <si>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</si>
  <si>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</si>
  <si>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</si>
  <si>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</si>
  <si>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</si>
  <si>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</si>
  <si>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</si>
  <si>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</si>
  <si>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</si>
  <si>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</si>
  <si>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</si>
  <si>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</si>
  <si>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</si>
  <si>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</si>
  <si>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</si>
  <si>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</si>
  <si>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</si>
  <si>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</si>
  <si>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</si>
  <si>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</si>
  <si>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</si>
  <si>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</si>
  <si>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</si>
  <si>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</si>
  <si>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</si>
  <si>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</si>
  <si>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</si>
  <si>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</si>
  <si>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</si>
  <si>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</si>
  <si>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</si>
  <si>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</si>
  <si>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</si>
  <si>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</si>
  <si>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</si>
  <si>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</si>
  <si>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</si>
  <si>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</si>
  <si>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</si>
  <si>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</si>
  <si>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</si>
  <si>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</si>
  <si>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</si>
  <si>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</si>
  <si>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</si>
  <si>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</si>
  <si>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</si>
  <si>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</si>
  <si>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</si>
  <si>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</si>
  <si>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</si>
  <si>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</si>
  <si>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</si>
  <si>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</si>
  <si>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</si>
  <si>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</si>
  <si>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</si>
  <si>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</si>
  <si>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</si>
  <si>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</si>
  <si>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</si>
  <si>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</si>
  <si>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</si>
  <si>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</si>
  <si>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</si>
  <si>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</si>
  <si>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</si>
  <si>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</si>
  <si>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</si>
  <si>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</si>
  <si>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</si>
  <si>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</si>
  <si>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</si>
  <si>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</si>
  <si>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</si>
  <si>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</si>
  <si>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</si>
  <si>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</si>
  <si>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</si>
  <si>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</si>
  <si>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</si>
  <si>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</si>
  <si>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</si>
  <si>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</si>
  <si>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</si>
  <si>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</si>
  <si>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</si>
  <si>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</si>
  <si>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</si>
  <si>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</si>
  <si>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</si>
  <si>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</si>
  <si>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</si>
  <si>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</si>
  <si>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</si>
  <si>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</si>
  <si>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</si>
  <si>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</si>
  <si>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</si>
  <si>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</si>
  <si>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</si>
  <si>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</si>
  <si>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</si>
  <si>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</si>
  <si>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</si>
  <si>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</si>
  <si>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</si>
  <si>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</si>
  <si>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</si>
  <si>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</si>
  <si>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</si>
  <si>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</si>
  <si>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</si>
  <si>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</si>
  <si>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</si>
  <si>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</si>
  <si>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</si>
  <si>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</si>
  <si>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</si>
  <si>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</si>
  <si>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</si>
  <si>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</si>
  <si>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</si>
  <si>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</si>
  <si>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</si>
  <si>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</si>
  <si>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</si>
  <si>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</si>
  <si>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</si>
  <si>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</si>
  <si>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</si>
  <si>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</si>
  <si>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</si>
  <si>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</si>
  <si>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</si>
  <si>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</si>
  <si>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</si>
  <si>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</si>
  <si>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</si>
  <si>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</si>
  <si>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</si>
  <si>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</si>
  <si>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</si>
  <si>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</si>
  <si>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</si>
  <si>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</si>
  <si>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</si>
  <si>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</si>
  <si>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</si>
  <si>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</si>
  <si>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</si>
  <si>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</si>
  <si>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</si>
  <si>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</si>
  <si>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</si>
  <si>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</si>
  <si>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</si>
  <si>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</si>
  <si>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</si>
  <si>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</si>
  <si>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</si>
  <si>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</si>
  <si>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</si>
  <si>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</si>
  <si>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</si>
  <si>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</si>
  <si>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</si>
  <si>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</si>
  <si>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</si>
  <si>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</si>
  <si>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</si>
  <si>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</si>
  <si>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</si>
  <si>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</si>
  <si>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</si>
  <si>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</si>
  <si>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</si>
  <si>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</si>
  <si>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</si>
  <si>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</si>
  <si>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</si>
  <si>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</si>
  <si>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</si>
  <si>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</si>
  <si>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</si>
  <si>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</si>
  <si>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</si>
  <si>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</si>
  <si>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</si>
  <si>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</si>
  <si>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</si>
  <si>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</si>
  <si>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</si>
  <si>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</si>
  <si>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</si>
  <si>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</si>
  <si>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</si>
  <si>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</si>
  <si>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</si>
  <si>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</si>
  <si>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</si>
  <si>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</si>
  <si>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</si>
  <si>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</si>
  <si>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</si>
  <si>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</si>
  <si>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</si>
  <si>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</si>
  <si>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</si>
  <si>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</si>
  <si>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</si>
  <si>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</si>
  <si>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</si>
  <si>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</si>
  <si>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</si>
  <si>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</si>
  <si>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</si>
  <si>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</si>
  <si>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</si>
  <si>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</si>
  <si>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</si>
  <si>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</si>
  <si>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</si>
  <si>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</si>
  <si>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</si>
  <si>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</si>
  <si>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</si>
  <si>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</si>
  <si>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</si>
  <si>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</si>
  <si>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</si>
  <si>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</si>
  <si>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</si>
  <si>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</si>
  <si>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</si>
  <si>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</si>
  <si>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</si>
  <si>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</si>
  <si>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</si>
  <si>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</si>
  <si>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</si>
  <si>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</si>
  <si>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</si>
  <si>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</si>
  <si>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</si>
  <si>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</si>
  <si>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</si>
  <si>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</si>
  <si>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</si>
  <si>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</si>
  <si>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</si>
  <si>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</si>
  <si>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</si>
  <si>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</si>
  <si>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</si>
  <si>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</si>
  <si>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</si>
  <si>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</si>
  <si>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</si>
  <si>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</si>
  <si>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</si>
  <si>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</si>
  <si>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</si>
  <si>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</si>
  <si>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</si>
  <si>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</si>
  <si>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</si>
  <si>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</si>
  <si>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</si>
  <si>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</si>
  <si>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</si>
  <si>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</si>
  <si>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</si>
  <si>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</si>
  <si>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</si>
  <si>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</si>
  <si>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</si>
  <si>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</si>
  <si>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</si>
  <si>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</si>
  <si>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</si>
  <si>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</si>
  <si>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</si>
  <si>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</si>
  <si>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</si>
  <si>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</si>
  <si>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</si>
  <si>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</si>
  <si>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</si>
  <si>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</si>
  <si>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</si>
  <si>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</si>
  <si>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</si>
  <si>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</si>
  <si>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</si>
  <si>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</si>
  <si>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</si>
  <si>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</si>
  <si>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</si>
  <si>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</si>
  <si>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</si>
  <si>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</si>
  <si>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</si>
  <si>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</si>
  <si>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</si>
  <si>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</si>
  <si>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</si>
  <si>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</si>
  <si>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</si>
  <si>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</si>
  <si>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</si>
  <si>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</si>
  <si>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</si>
  <si>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</si>
  <si>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</si>
  <si>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</si>
  <si>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</si>
  <si>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</si>
  <si>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</si>
  <si>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</si>
  <si>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</si>
  <si>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</si>
  <si>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</si>
  <si>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</si>
  <si>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</si>
  <si>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</si>
  <si>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</si>
  <si>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</si>
  <si>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</si>
  <si>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</si>
  <si>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</si>
  <si>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</si>
  <si>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</si>
  <si>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</si>
  <si>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</si>
  <si>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</si>
  <si>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</si>
  <si>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</si>
  <si>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</si>
  <si>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</si>
  <si>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</si>
  <si>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</si>
  <si>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</si>
  <si>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</si>
  <si>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</si>
  <si>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</si>
  <si>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</si>
  <si>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</si>
  <si>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</si>
  <si>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</si>
  <si>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</si>
  <si>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</si>
  <si>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</si>
  <si>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</si>
  <si>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</si>
  <si>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</si>
  <si>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</si>
  <si>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</si>
  <si>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</si>
  <si>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</si>
  <si>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</si>
  <si>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</si>
  <si>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</si>
  <si>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</si>
  <si>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</si>
  <si>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</si>
  <si>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</si>
  <si>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</si>
  <si>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</si>
  <si>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</si>
  <si>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</si>
  <si>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</si>
  <si>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</si>
  <si>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</si>
  <si>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</si>
  <si>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</si>
  <si>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</si>
  <si>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</si>
  <si>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</si>
  <si>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</si>
  <si>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</si>
  <si>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</si>
  <si>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</si>
  <si>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</si>
  <si>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</si>
  <si>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</si>
  <si>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</si>
  <si>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</si>
  <si>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</si>
  <si>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</si>
  <si>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</si>
  <si>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</si>
  <si>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</si>
  <si>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</si>
  <si>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</si>
  <si>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</si>
  <si>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</si>
  <si>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</si>
  <si>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</si>
  <si>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</si>
  <si>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</si>
  <si>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</si>
  <si>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</si>
  <si>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</si>
  <si>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</si>
  <si>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</si>
  <si>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</si>
  <si>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</si>
  <si>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</si>
  <si>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</si>
  <si>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</si>
  <si>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</si>
  <si>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</si>
  <si>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</si>
  <si>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</si>
  <si>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</si>
  <si>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</si>
  <si>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</si>
  <si>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</si>
  <si>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</si>
  <si>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</si>
  <si>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</si>
  <si>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</si>
  <si>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</si>
  <si>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</si>
  <si>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</si>
  <si>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</si>
  <si>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</si>
  <si>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</si>
  <si>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</si>
  <si>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</si>
  <si>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</si>
  <si>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</si>
  <si>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</si>
  <si>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</si>
  <si>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</si>
  <si>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</si>
  <si>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</si>
  <si>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</si>
  <si>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</si>
  <si>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</si>
  <si>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</si>
  <si>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</si>
  <si>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</si>
  <si>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</si>
  <si>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</si>
  <si>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</si>
  <si>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</si>
  <si>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</si>
  <si>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</si>
  <si>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</si>
  <si>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</si>
  <si>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</si>
  <si>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</si>
  <si>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</si>
  <si>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</si>
  <si>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</si>
  <si>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</si>
  <si>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</si>
  <si>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</si>
  <si>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</si>
  <si>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</si>
  <si>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</si>
  <si>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</si>
  <si>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</si>
  <si>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</si>
  <si>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</si>
  <si>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</si>
  <si>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</si>
  <si>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</si>
  <si>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</si>
  <si>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</si>
  <si>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</si>
  <si>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</si>
  <si>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</si>
  <si>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</si>
  <si>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</si>
  <si>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</si>
  <si>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</si>
  <si>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</si>
  <si>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</si>
  <si>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</si>
  <si>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</si>
  <si>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</si>
  <si>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</si>
  <si>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</si>
  <si>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</si>
  <si>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</si>
  <si>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</si>
  <si>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</si>
  <si>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</si>
  <si>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</si>
  <si>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</si>
  <si>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</si>
  <si>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</si>
  <si>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</si>
  <si>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</si>
  <si>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</si>
  <si>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</si>
  <si>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</si>
  <si>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</si>
  <si>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</si>
  <si>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</si>
  <si>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</si>
  <si>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</si>
  <si>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</si>
  <si>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</si>
  <si>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</si>
  <si>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</si>
  <si>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</si>
  <si>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</si>
  <si>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</si>
  <si>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</si>
  <si>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</si>
  <si>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</si>
  <si>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</si>
  <si>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</si>
  <si>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</si>
  <si>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</si>
  <si>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</si>
  <si>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</si>
  <si>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</si>
  <si>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</si>
  <si>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</si>
  <si>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</si>
  <si>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</si>
  <si>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</si>
  <si>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</si>
  <si>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</si>
  <si>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</si>
  <si>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</si>
  <si>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</si>
  <si>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</si>
  <si>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</si>
  <si>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</si>
  <si>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</si>
  <si>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</si>
  <si>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</si>
  <si>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</si>
  <si>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</si>
  <si>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</si>
  <si>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</si>
  <si>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</si>
  <si>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</si>
  <si>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</si>
  <si>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</si>
  <si>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</si>
  <si>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</si>
  <si>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</si>
  <si>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</si>
  <si>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</si>
  <si>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</si>
  <si>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</si>
  <si>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</si>
  <si>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</si>
  <si>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</si>
  <si>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</si>
  <si>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</si>
  <si>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</si>
  <si>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</si>
  <si>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</si>
  <si>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</si>
  <si>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</si>
  <si>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</si>
  <si>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</si>
  <si>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</si>
  <si>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</si>
  <si>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</si>
  <si>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</si>
  <si>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</si>
  <si>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</si>
  <si>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</si>
  <si>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</si>
  <si>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</si>
  <si>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</si>
  <si>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</si>
  <si>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</si>
  <si>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</si>
  <si>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</si>
  <si>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</si>
  <si>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</si>
  <si>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</si>
  <si>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</si>
  <si>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</si>
  <si>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</si>
  <si>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</si>
  <si>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</si>
  <si>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</si>
  <si>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</si>
  <si>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</si>
  <si>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</si>
  <si>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</si>
  <si>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</si>
  <si>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</si>
  <si>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</si>
  <si>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</si>
  <si>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</si>
  <si>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</si>
  <si>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</si>
  <si>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</si>
  <si>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</si>
  <si>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</si>
  <si>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</si>
  <si>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</si>
  <si>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</si>
  <si>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</si>
  <si>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</si>
  <si>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</si>
  <si>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</si>
  <si>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</si>
  <si>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</si>
  <si>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</si>
  <si>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</si>
  <si>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</si>
  <si>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</si>
  <si>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</si>
  <si>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</si>
  <si>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</si>
  <si>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</si>
  <si>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</si>
  <si>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</si>
  <si>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</si>
  <si>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</si>
  <si>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</si>
  <si>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</si>
  <si>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</si>
  <si>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</si>
  <si>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</si>
  <si>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</si>
  <si>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</si>
  <si>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</si>
  <si>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</si>
  <si>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</si>
  <si>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</si>
  <si>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</si>
  <si>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</si>
  <si>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</si>
  <si>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</si>
  <si>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</si>
  <si>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</si>
  <si>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</si>
  <si>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</si>
  <si>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</si>
  <si>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</si>
  <si>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</si>
  <si>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</si>
  <si>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</si>
  <si>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</si>
  <si>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</si>
  <si>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</si>
  <si>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</si>
  <si>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</si>
  <si>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</si>
  <si>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</si>
  <si>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</si>
  <si>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</si>
  <si>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</si>
  <si>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</si>
  <si>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</si>
  <si>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</si>
  <si>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</si>
  <si>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</si>
  <si>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</si>
  <si>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</si>
  <si>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</si>
  <si>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</si>
  <si>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</si>
  <si>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</si>
  <si>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</si>
  <si>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</si>
  <si>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</si>
  <si>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</si>
  <si>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</si>
  <si>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</si>
  <si>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</si>
  <si>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</si>
  <si>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</si>
  <si>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</si>
  <si>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</si>
  <si>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</si>
  <si>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</si>
  <si>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</si>
  <si>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</si>
  <si>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</si>
  <si>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</si>
  <si>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</si>
  <si>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</si>
  <si>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</si>
  <si>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</si>
  <si>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</si>
  <si>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</si>
  <si>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</si>
  <si>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</si>
  <si>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</si>
  <si>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</si>
  <si>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</si>
  <si>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</si>
  <si>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</si>
  <si>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</si>
  <si>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</si>
  <si>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</si>
  <si>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</si>
  <si>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</si>
  <si>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</si>
  <si>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</si>
  <si>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</si>
  <si>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</si>
  <si>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</si>
  <si>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</si>
  <si>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</si>
  <si>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</si>
  <si>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</si>
  <si>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</si>
  <si>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</si>
  <si>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</si>
  <si>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</si>
  <si>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</si>
  <si>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</si>
  <si>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</si>
  <si>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</si>
  <si>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</si>
  <si>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</si>
  <si>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</si>
  <si>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</si>
  <si>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</si>
  <si>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</si>
  <si>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</si>
  <si>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</si>
  <si>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</si>
  <si>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</si>
  <si>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</si>
  <si>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</si>
  <si>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</si>
  <si>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</si>
  <si>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</si>
  <si>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</si>
  <si>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</si>
  <si>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</si>
  <si>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</si>
  <si>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</si>
  <si>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</si>
  <si>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</si>
  <si>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</si>
  <si>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</si>
  <si>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</si>
  <si>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</si>
  <si>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</si>
  <si>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</si>
  <si>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</si>
  <si>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</si>
  <si>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</si>
  <si>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</si>
  <si>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</si>
  <si>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</si>
  <si>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</si>
  <si>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</si>
  <si>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</si>
  <si>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</si>
  <si>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</si>
  <si>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</si>
  <si>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</si>
  <si>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</si>
  <si>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</si>
  <si>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</si>
  <si>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</si>
  <si>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</si>
  <si>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</si>
  <si>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</si>
  <si>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</si>
  <si>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</si>
  <si>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</si>
  <si>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</si>
  <si>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</si>
  <si>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</si>
  <si>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</si>
  <si>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</si>
  <si>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</si>
  <si>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</si>
  <si>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</si>
  <si>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</si>
  <si>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</si>
  <si>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</si>
  <si>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</si>
  <si>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</si>
  <si>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</si>
  <si>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</si>
  <si>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</si>
  <si>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</si>
  <si>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</si>
  <si>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</si>
  <si>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</si>
  <si>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</si>
  <si>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</si>
  <si>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</si>
  <si>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</si>
  <si>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</si>
  <si>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</si>
  <si>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</si>
  <si>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</si>
  <si>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</si>
  <si>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</si>
  <si>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</si>
  <si>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</si>
  <si>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</si>
  <si>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</si>
  <si>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</si>
  <si>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</si>
  <si>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</si>
  <si>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</si>
  <si>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</si>
  <si>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</si>
  <si>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</si>
  <si>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</si>
  <si>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</si>
  <si>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</si>
  <si>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</si>
  <si>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</si>
  <si>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</si>
  <si>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</si>
  <si>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</si>
  <si>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</si>
  <si>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</si>
  <si>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</si>
  <si>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</si>
  <si>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</si>
  <si>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</si>
  <si>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</si>
  <si>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</si>
  <si>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</si>
  <si>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</si>
  <si>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</si>
  <si>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</si>
  <si>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</si>
  <si>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</si>
  <si>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</si>
  <si>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</si>
  <si>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</si>
  <si>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</si>
  <si>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</si>
  <si>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</si>
  <si>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</si>
  <si>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</si>
  <si>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</si>
  <si>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</si>
  <si>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</si>
  <si>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</si>
  <si>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</si>
  <si>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</si>
  <si>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</si>
  <si>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</si>
  <si>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</si>
  <si>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</si>
  <si>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</si>
  <si>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</si>
  <si>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</si>
  <si>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</si>
  <si>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</si>
  <si>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</si>
  <si>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</si>
  <si>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</si>
  <si>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</si>
  <si>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</si>
  <si>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</si>
  <si>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</si>
  <si>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</si>
  <si>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</si>
  <si>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</si>
  <si>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</si>
  <si>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</si>
  <si>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</si>
  <si>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</si>
  <si>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</si>
  <si>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</si>
  <si>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</si>
  <si>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</si>
  <si>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</si>
  <si>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</si>
  <si>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</si>
  <si>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</si>
  <si>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</si>
  <si>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</si>
  <si>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</si>
  <si>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</si>
  <si>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</si>
  <si>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</si>
  <si>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</si>
  <si>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</si>
  <si>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</si>
  <si>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</si>
  <si>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</si>
  <si>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</si>
  <si>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</si>
  <si>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</si>
  <si>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</si>
  <si>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</si>
  <si>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</si>
  <si>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</si>
  <si>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</si>
  <si>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</si>
  <si>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</si>
  <si>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</si>
  <si>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</si>
  <si>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</si>
  <si>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</si>
  <si>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</si>
  <si>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</si>
  <si>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</si>
  <si>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</si>
  <si>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</si>
  <si>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</si>
  <si>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</si>
  <si>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</si>
  <si>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</si>
  <si>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</si>
  <si>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</si>
  <si>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</si>
  <si>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</si>
  <si>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</si>
  <si>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</si>
  <si>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</si>
  <si>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</si>
  <si>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</si>
  <si>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</si>
  <si>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</si>
  <si>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</si>
  <si>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</si>
  <si>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</si>
  <si>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</si>
  <si>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</si>
  <si>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</si>
  <si>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</si>
  <si>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</si>
  <si>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</si>
  <si>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</si>
  <si>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</si>
  <si>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</si>
  <si>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</si>
  <si>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</si>
  <si>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</si>
  <si>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</si>
  <si>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</si>
  <si>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</si>
  <si>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</si>
  <si>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</si>
  <si>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</si>
  <si>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</si>
  <si>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</si>
  <si>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</si>
  <si>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</si>
  <si>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</si>
  <si>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</si>
  <si>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</si>
  <si>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</si>
  <si>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</si>
  <si>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</si>
  <si>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</si>
  <si>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</si>
  <si>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</si>
  <si>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</si>
  <si>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</si>
  <si>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</si>
  <si>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</si>
  <si>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</si>
  <si>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</si>
  <si>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</si>
  <si>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</si>
  <si>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</si>
  <si>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</si>
  <si>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</si>
  <si>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</si>
  <si>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</si>
  <si>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</si>
  <si>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</si>
  <si>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</si>
  <si>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</si>
  <si>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</si>
  <si>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</si>
  <si>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</si>
  <si>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</si>
  <si>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</si>
  <si>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</si>
  <si>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</si>
  <si>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</si>
  <si>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</si>
  <si>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</si>
  <si>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</si>
  <si>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</si>
  <si>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</si>
  <si>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</si>
  <si>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</si>
  <si>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</si>
  <si>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</si>
  <si>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</si>
  <si>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</si>
  <si>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</si>
  <si>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</si>
  <si>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</si>
  <si>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</si>
  <si>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</si>
  <si>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</si>
  <si>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</si>
  <si>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</si>
  <si>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</si>
  <si>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</si>
  <si>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</si>
  <si>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</si>
  <si>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</si>
  <si>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</si>
  <si>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</si>
  <si>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</si>
  <si>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</si>
  <si>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</si>
  <si>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</si>
  <si>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</si>
  <si>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</si>
  <si>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</si>
  <si>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</si>
  <si>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</si>
  <si>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</si>
  <si>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</si>
  <si>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</si>
  <si>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</si>
  <si>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</si>
  <si>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</si>
  <si>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</si>
  <si>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</si>
  <si>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</si>
  <si>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</si>
  <si>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</si>
  <si>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</si>
  <si>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</si>
  <si>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</si>
  <si>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</si>
  <si>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</si>
  <si>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</si>
  <si>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</si>
  <si>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</si>
  <si>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</si>
  <si>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</si>
  <si>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</si>
  <si>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</si>
  <si>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</si>
  <si>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</si>
  <si>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</si>
  <si>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</si>
  <si>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</si>
  <si>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</si>
  <si>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</si>
  <si>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</si>
  <si>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</si>
  <si>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</si>
  <si>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</si>
  <si>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</si>
  <si>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</si>
  <si>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</si>
  <si>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</si>
  <si>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</si>
  <si>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</si>
  <si>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</si>
  <si>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</si>
  <si>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</si>
  <si>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</si>
  <si>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</si>
  <si>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</si>
  <si>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</si>
  <si>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</si>
  <si>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</si>
  <si>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</si>
  <si>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</si>
  <si>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</si>
  <si>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</si>
  <si>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</si>
  <si>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</si>
  <si>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</si>
  <si>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</si>
  <si>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</si>
  <si>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</si>
  <si>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</si>
  <si>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</si>
  <si>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</si>
  <si>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</si>
  <si>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</si>
  <si>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</si>
  <si>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</si>
  <si>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</si>
  <si>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</si>
  <si>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</si>
  <si>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</si>
  <si>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</si>
  <si>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</si>
  <si>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</si>
  <si>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</si>
  <si>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</si>
  <si>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</si>
  <si>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</si>
  <si>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</si>
  <si>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</si>
  <si>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</si>
  <si>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</si>
  <si>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</si>
  <si>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</si>
  <si>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</si>
  <si>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</si>
  <si>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</si>
  <si>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</si>
  <si>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</si>
  <si>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</si>
  <si>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</si>
  <si>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</si>
  <si>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</si>
  <si>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</si>
  <si>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</si>
  <si>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</si>
  <si>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</si>
  <si>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</si>
  <si>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</si>
  <si>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</si>
  <si>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</si>
  <si>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</si>
  <si>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</si>
  <si>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</si>
  <si>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</si>
  <si>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</si>
  <si>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</si>
  <si>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</si>
  <si>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</si>
  <si>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</si>
  <si>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</si>
  <si>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</si>
  <si>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</si>
  <si>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</si>
  <si>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</si>
  <si>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</si>
  <si>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</si>
  <si>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</si>
  <si>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</si>
  <si>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</si>
  <si>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</si>
  <si>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</si>
  <si>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</si>
  <si>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</si>
  <si>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</si>
  <si>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</si>
  <si>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</si>
  <si>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</si>
  <si>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</si>
  <si>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</si>
  <si>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</si>
  <si>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</si>
  <si>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</si>
  <si>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</si>
  <si>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</si>
  <si>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</si>
  <si>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</si>
  <si>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</si>
  <si>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</si>
  <si>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</si>
  <si>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</si>
  <si>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</si>
  <si>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</si>
  <si>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</si>
  <si>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</si>
  <si>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</si>
  <si>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</si>
  <si>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</si>
  <si>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</si>
  <si>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</si>
  <si>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</si>
  <si>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</si>
  <si>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</si>
  <si>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</si>
  <si>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</si>
  <si>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</si>
  <si>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</si>
  <si>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</si>
  <si>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</si>
  <si>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</si>
  <si>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</si>
  <si>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</si>
  <si>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</si>
  <si>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</si>
  <si>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</si>
  <si>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</si>
  <si>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</si>
  <si>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</si>
  <si>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</si>
  <si>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</si>
  <si>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</si>
  <si>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</si>
  <si>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</si>
  <si>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</si>
  <si>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</si>
  <si>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</si>
  <si>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</si>
  <si>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</si>
  <si>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</si>
  <si>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</si>
  <si>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</si>
  <si>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</si>
  <si>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</si>
  <si>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</si>
  <si>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</si>
  <si>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</si>
  <si>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</si>
  <si>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</si>
  <si>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</si>
  <si>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</si>
  <si>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</si>
  <si>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</si>
  <si>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</si>
  <si>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</si>
  <si>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</si>
  <si>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</si>
  <si>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</si>
  <si>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</si>
  <si>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</si>
  <si>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</si>
  <si>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</si>
  <si>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</si>
  <si>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</si>
  <si>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</si>
  <si>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</si>
  <si>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</si>
  <si>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</si>
  <si>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</si>
  <si>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</si>
  <si>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</si>
  <si>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</si>
  <si>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</si>
  <si>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</si>
  <si>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</si>
  <si>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</si>
  <si>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</si>
  <si>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</si>
  <si>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</si>
  <si>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</si>
  <si>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</si>
  <si>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</si>
  <si>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</si>
  <si>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</si>
  <si>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</si>
  <si>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</si>
  <si>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</si>
  <si>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</si>
  <si>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</si>
  <si>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</si>
  <si>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</si>
  <si>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</si>
  <si>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</si>
  <si>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</si>
  <si>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</si>
  <si>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</si>
  <si>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</si>
  <si>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</si>
  <si>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</si>
  <si>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</si>
  <si>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</si>
  <si>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</si>
  <si>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</si>
  <si>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</si>
  <si>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</si>
  <si>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</si>
  <si>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</si>
  <si>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</si>
  <si>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</si>
  <si>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</si>
  <si>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</si>
  <si>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</si>
  <si>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</si>
  <si>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</si>
  <si>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</si>
  <si>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</si>
  <si>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</si>
  <si>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</si>
  <si>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</si>
  <si>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</si>
  <si>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</si>
  <si>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</si>
  <si>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</si>
  <si>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</si>
  <si>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</si>
  <si>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</si>
  <si>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</si>
  <si>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</si>
  <si>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</si>
  <si>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</si>
  <si>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</si>
  <si>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</si>
  <si>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</si>
  <si>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</si>
  <si>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</si>
  <si>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</si>
  <si>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</si>
  <si>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</si>
  <si>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</si>
  <si>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</si>
  <si>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</si>
  <si>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</si>
  <si>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</si>
  <si>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</si>
  <si>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</si>
  <si>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</si>
  <si>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</si>
  <si>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</si>
  <si>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</si>
  <si>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</si>
  <si>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</si>
  <si>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</si>
  <si>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</si>
  <si>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</si>
  <si>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</si>
  <si>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</si>
  <si>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</si>
  <si>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</si>
  <si>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</si>
  <si>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</si>
  <si>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</si>
  <si>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</si>
  <si>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</si>
  <si>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</si>
  <si>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</si>
  <si>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</si>
  <si>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</si>
  <si>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</si>
  <si>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</si>
  <si>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</si>
  <si>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</si>
  <si>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</si>
  <si>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</si>
  <si>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</si>
  <si>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</si>
  <si>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</si>
  <si>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</si>
  <si>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</si>
  <si>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</si>
  <si>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</si>
  <si>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</si>
  <si>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</si>
  <si>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</si>
  <si>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</si>
  <si>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</si>
  <si>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</si>
  <si>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</si>
  <si>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</si>
  <si>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</si>
  <si>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</si>
  <si>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</si>
  <si>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</si>
  <si>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</si>
  <si>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</si>
  <si>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</si>
  <si>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</si>
  <si>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</si>
  <si>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</si>
  <si>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</si>
  <si>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</si>
  <si>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</si>
  <si>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</si>
  <si>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</si>
  <si>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</si>
  <si>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</si>
  <si>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</si>
  <si>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</si>
  <si>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</si>
  <si>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</si>
  <si>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</si>
  <si>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</si>
  <si>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</si>
  <si>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</si>
  <si>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</si>
  <si>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</si>
  <si>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</si>
  <si>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</si>
  <si>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</si>
  <si>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</si>
  <si>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</si>
  <si>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</si>
  <si>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</si>
  <si>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</si>
  <si>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</si>
  <si>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</si>
  <si>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</si>
  <si>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</si>
  <si>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</si>
  <si>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</si>
  <si>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</si>
  <si>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</si>
  <si>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</si>
  <si>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</si>
  <si>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</si>
  <si>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</si>
  <si>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</si>
  <si>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</si>
  <si>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</si>
  <si>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</si>
  <si>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</si>
  <si>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</si>
  <si>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</si>
  <si>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</si>
  <si>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</si>
  <si>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</si>
  <si>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</si>
  <si>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</si>
  <si>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</si>
  <si>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</si>
  <si>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</si>
  <si>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</si>
  <si>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</si>
  <si>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</si>
  <si>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</si>
  <si>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</si>
  <si>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</si>
  <si>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</si>
  <si>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</si>
  <si>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</si>
  <si>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</si>
  <si>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</si>
  <si>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</si>
  <si>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</si>
  <si>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</si>
  <si>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</si>
  <si>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</si>
  <si>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</si>
  <si>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</si>
  <si>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</si>
  <si>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</si>
  <si>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</si>
  <si>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</si>
  <si>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</si>
  <si>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</si>
  <si>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</si>
  <si>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</si>
  <si>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</si>
  <si>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</si>
  <si>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</si>
  <si>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</si>
  <si>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</si>
  <si>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</si>
  <si>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</si>
  <si>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</si>
  <si>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</si>
  <si>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</si>
  <si>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</si>
  <si>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</si>
  <si>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</si>
  <si>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</si>
  <si>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</si>
  <si>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</si>
  <si>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</si>
  <si>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</si>
  <si>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</si>
  <si>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</si>
  <si>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</si>
  <si>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</si>
  <si>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</si>
  <si>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</si>
  <si>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</si>
  <si>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</si>
  <si>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</si>
  <si>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</si>
  <si>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</si>
  <si>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</si>
  <si>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</si>
  <si>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</si>
  <si>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</si>
  <si>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</si>
  <si>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</si>
  <si>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</si>
  <si>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</si>
  <si>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</si>
  <si>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</si>
  <si>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</si>
  <si>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</si>
  <si>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</si>
  <si>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</si>
  <si>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</si>
  <si>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</si>
  <si>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</si>
  <si>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</si>
  <si>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</si>
  <si>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</si>
  <si>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</si>
  <si>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</si>
  <si>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</si>
  <si>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</si>
  <si>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</si>
  <si>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</si>
  <si>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</si>
  <si>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</si>
  <si>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</si>
  <si>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</si>
  <si>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</si>
  <si>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</si>
  <si>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</si>
  <si>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</si>
  <si>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</si>
  <si>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</si>
  <si>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</si>
  <si>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</si>
  <si>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</si>
  <si>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</si>
  <si>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</si>
  <si>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</si>
  <si>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</si>
  <si>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</si>
  <si>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</si>
  <si>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</si>
  <si>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</si>
  <si>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</si>
  <si>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</si>
  <si>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</si>
  <si>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</si>
  <si>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</si>
  <si>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</si>
  <si>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</si>
  <si>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</si>
  <si>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</si>
  <si>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</si>
  <si>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</si>
  <si>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</si>
  <si>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</si>
  <si>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</si>
  <si>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</si>
  <si>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</si>
  <si>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</si>
  <si>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</si>
  <si>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</si>
  <si>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</si>
  <si>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</si>
  <si>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</si>
  <si>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</si>
  <si>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</si>
  <si>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</si>
  <si>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</si>
  <si>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</si>
  <si>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</si>
  <si>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</si>
  <si>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</si>
  <si>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</si>
  <si>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</si>
  <si>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</si>
  <si>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</si>
  <si>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</si>
  <si>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</si>
  <si>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</si>
  <si>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</si>
  <si>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</si>
  <si>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</si>
  <si>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</si>
  <si>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</si>
  <si>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</si>
  <si>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</si>
  <si>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</si>
  <si>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</si>
  <si>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</si>
  <si>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</si>
  <si>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</si>
  <si>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</si>
  <si>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</si>
  <si>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</si>
  <si>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</si>
  <si>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</si>
  <si>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</si>
  <si>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</si>
  <si>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</si>
  <si>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</si>
  <si>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</si>
  <si>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</si>
  <si>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</si>
  <si>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</si>
  <si>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</si>
  <si>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</si>
  <si>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</si>
  <si>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</si>
  <si>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</si>
  <si>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</si>
  <si>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</si>
  <si>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</si>
  <si>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</si>
  <si>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</si>
  <si>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</si>
  <si>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</si>
  <si>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</si>
  <si>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</si>
  <si>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</si>
  <si>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</si>
  <si>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</si>
  <si>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</si>
  <si>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</si>
  <si>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</si>
  <si>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</si>
  <si>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</si>
  <si>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</si>
  <si>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</si>
  <si>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</si>
  <si>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</si>
  <si>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</si>
  <si>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</si>
  <si>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</si>
  <si>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</si>
  <si>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</si>
  <si>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</si>
  <si>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</si>
  <si>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</si>
  <si>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</si>
  <si>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</si>
  <si>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</si>
  <si>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</si>
  <si>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</si>
  <si>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</si>
  <si>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</si>
  <si>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</si>
  <si>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</si>
  <si>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</si>
  <si>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</si>
  <si>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</si>
  <si>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</si>
  <si>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</si>
  <si>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</si>
  <si>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</si>
  <si>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</si>
  <si>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</si>
  <si>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</si>
  <si>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</si>
  <si>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</si>
  <si>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</si>
  <si>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</si>
  <si>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</si>
  <si>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</si>
  <si>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</si>
  <si>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</si>
  <si>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</si>
  <si>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</si>
  <si>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</si>
  <si>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</si>
  <si>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</si>
  <si>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</si>
  <si>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</si>
  <si>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</si>
  <si>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</si>
  <si>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</si>
  <si>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</si>
  <si>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</si>
  <si>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</si>
  <si>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</si>
  <si>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</si>
  <si>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</si>
  <si>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</si>
  <si>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</si>
  <si>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</si>
  <si>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</si>
  <si>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</si>
  <si>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</si>
  <si>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</si>
  <si>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</si>
  <si>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</si>
  <si>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</si>
  <si>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</si>
  <si>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</si>
  <si>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</si>
  <si>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</si>
  <si>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</si>
  <si>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</si>
  <si>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</si>
  <si>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</si>
  <si>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</si>
  <si>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</si>
  <si>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</si>
  <si>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</si>
  <si>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</si>
  <si>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</si>
  <si>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</si>
  <si>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</si>
  <si>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</si>
  <si>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</si>
  <si>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</si>
  <si>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</si>
  <si>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</si>
  <si>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</si>
  <si>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</si>
  <si>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</si>
  <si>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</si>
  <si>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</si>
  <si>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</si>
  <si>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</si>
  <si>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</si>
  <si>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</si>
  <si>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</si>
  <si>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</si>
  <si>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</si>
  <si>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</si>
  <si>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</si>
  <si>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</si>
  <si>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</si>
  <si>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</si>
  <si>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</si>
  <si>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</si>
  <si>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</si>
  <si>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</si>
  <si>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</si>
  <si>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</si>
  <si>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</si>
  <si>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</si>
  <si>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</si>
  <si>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</si>
  <si>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</si>
  <si>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</si>
  <si>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</si>
  <si>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</si>
  <si>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</si>
  <si>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</si>
  <si>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</si>
  <si>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</si>
  <si>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</si>
  <si>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</si>
  <si>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</si>
  <si>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</si>
  <si>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</si>
  <si>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</si>
  <si>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</si>
  <si>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</si>
  <si>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</si>
  <si>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</si>
  <si>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</si>
  <si>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</si>
  <si>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</si>
  <si>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</si>
  <si>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</si>
  <si>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</si>
  <si>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</si>
  <si>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</si>
  <si>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</si>
  <si>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</si>
  <si>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</si>
  <si>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</si>
  <si>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</si>
  <si>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</si>
  <si>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</si>
  <si>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</si>
  <si>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</si>
  <si>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</si>
  <si>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</si>
  <si>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</si>
  <si>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</si>
  <si>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</si>
  <si>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</si>
  <si>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</si>
  <si>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</si>
  <si>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</si>
  <si>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</si>
  <si>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</si>
  <si>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</si>
  <si>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</si>
  <si>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</si>
  <si>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</si>
  <si>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</si>
  <si>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</si>
  <si>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</si>
  <si>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</si>
  <si>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</si>
  <si>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</si>
  <si>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</si>
  <si>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</si>
  <si>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</si>
  <si>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</si>
  <si>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</si>
  <si>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</si>
  <si>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</si>
  <si>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</si>
  <si>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</si>
  <si>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</si>
  <si>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</si>
  <si>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</si>
  <si>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</si>
  <si>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</si>
  <si>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</si>
  <si>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</si>
  <si>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</si>
  <si>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</si>
  <si>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</si>
  <si>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</si>
  <si>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</si>
  <si>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</si>
  <si>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</si>
  <si>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</si>
  <si>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</si>
  <si>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</si>
  <si>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</si>
  <si>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</si>
  <si>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</si>
  <si>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</si>
  <si>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</si>
  <si>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</si>
  <si>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</si>
  <si>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</si>
  <si>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</si>
  <si>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</si>
  <si>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</si>
  <si>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</si>
  <si>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</si>
  <si>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</si>
  <si>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</si>
  <si>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</si>
  <si>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</si>
  <si>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</si>
  <si>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</si>
  <si>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</si>
  <si>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</si>
  <si>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</si>
  <si>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</si>
  <si>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</si>
  <si>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</si>
  <si>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</si>
  <si>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</si>
  <si>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</si>
  <si>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</si>
  <si>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</si>
  <si>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</si>
  <si>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</si>
  <si>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</si>
  <si>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</si>
  <si>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</si>
  <si>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</si>
  <si>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</si>
  <si>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</si>
  <si>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</si>
  <si>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</si>
  <si>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</si>
  <si>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</si>
  <si>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</si>
  <si>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</si>
  <si>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</si>
  <si>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</si>
  <si>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</si>
  <si>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</si>
  <si>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</si>
  <si>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</si>
  <si>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</si>
  <si>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</si>
  <si>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</si>
  <si>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</si>
  <si>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</si>
  <si>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</si>
  <si>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</si>
  <si>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</si>
  <si>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</si>
  <si>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</si>
  <si>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</si>
  <si>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</si>
  <si>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</si>
  <si>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</si>
  <si>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</si>
  <si>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</si>
  <si>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</si>
  <si>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</si>
  <si>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</si>
  <si>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</si>
  <si>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</si>
  <si>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</si>
  <si>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</si>
  <si>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</si>
  <si>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</si>
  <si>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</si>
  <si>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</si>
  <si>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</si>
  <si>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</si>
  <si>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</si>
  <si>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</si>
  <si>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</si>
  <si>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</si>
  <si>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</si>
  <si>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</si>
  <si>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</si>
  <si>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</si>
  <si>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</si>
  <si>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</si>
  <si>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</si>
  <si>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</si>
  <si>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</si>
  <si>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</si>
  <si>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</si>
  <si>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</si>
  <si>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</si>
  <si>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</si>
  <si>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</si>
  <si>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</si>
  <si>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</si>
  <si>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</si>
  <si>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</si>
  <si>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</si>
  <si>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</si>
  <si>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</si>
  <si>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</si>
  <si>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</si>
  <si>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</si>
  <si>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</si>
  <si>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</si>
  <si>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</si>
  <si>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</si>
  <si>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</si>
  <si>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</si>
  <si>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</si>
  <si>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</si>
  <si>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</si>
  <si>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</si>
  <si>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</si>
  <si>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</si>
  <si>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</si>
  <si>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</si>
  <si>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</si>
  <si>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</si>
  <si>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</si>
  <si>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</si>
  <si>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</si>
  <si>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</si>
  <si>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</si>
  <si>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</si>
  <si>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</si>
  <si>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</si>
  <si>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</si>
  <si>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</si>
  <si>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</si>
  <si>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</si>
  <si>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</si>
  <si>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</si>
  <si>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</si>
  <si>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</si>
  <si>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</si>
  <si>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</si>
  <si>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</si>
  <si>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</si>
  <si>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</si>
  <si>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</si>
  <si>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</si>
  <si>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</si>
  <si>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</si>
  <si>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</si>
  <si>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</si>
  <si>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</si>
  <si>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</si>
  <si>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</si>
  <si>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</si>
  <si>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</si>
  <si>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</si>
  <si>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</si>
  <si>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</si>
  <si>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</si>
  <si>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</si>
  <si>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</si>
  <si>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</si>
  <si>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</si>
  <si>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</si>
  <si>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</si>
  <si>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</si>
  <si>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</si>
  <si>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</si>
  <si>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</si>
  <si>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</si>
  <si>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</si>
  <si>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</si>
  <si>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</si>
  <si>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</si>
  <si>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</si>
  <si>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</si>
  <si>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</si>
  <si>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</si>
  <si>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</si>
  <si>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</si>
  <si>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</si>
  <si>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</si>
  <si>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</si>
  <si>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</si>
  <si>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</si>
  <si>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</si>
  <si>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</si>
  <si>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</si>
  <si>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</si>
  <si>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</si>
  <si>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</si>
  <si>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</si>
  <si>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</si>
  <si>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</si>
  <si>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</si>
  <si>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</si>
  <si>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</si>
  <si>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</si>
  <si>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</si>
  <si>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</si>
  <si>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</si>
  <si>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</si>
  <si>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</si>
  <si>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</si>
  <si>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</si>
  <si>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</si>
  <si>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</si>
  <si>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</si>
  <si>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</si>
  <si>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</si>
  <si>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</si>
  <si>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</si>
  <si>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</si>
  <si>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</si>
  <si>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</si>
  <si>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</si>
  <si>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</si>
  <si>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</si>
  <si>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</si>
  <si>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</si>
  <si>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</si>
  <si>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</si>
  <si>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</si>
  <si>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</si>
  <si>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</si>
  <si>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</si>
  <si>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</si>
  <si>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</si>
  <si>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</si>
  <si>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</si>
  <si>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</si>
  <si>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</si>
  <si>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</si>
  <si>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</si>
  <si>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</si>
  <si>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</si>
  <si>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</si>
  <si>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</si>
  <si>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</si>
  <si>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</si>
  <si>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</si>
  <si>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</si>
  <si>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</si>
  <si>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</si>
  <si>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</si>
  <si>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</si>
  <si>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</si>
  <si>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</si>
  <si>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</si>
  <si>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</si>
  <si>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</si>
  <si>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</si>
  <si>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</si>
  <si>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</si>
  <si>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</si>
  <si>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</si>
  <si>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</si>
  <si>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</si>
  <si>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</si>
  <si>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</si>
  <si>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</si>
  <si>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</si>
  <si>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</si>
  <si>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</si>
  <si>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</si>
  <si>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</si>
  <si>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</si>
  <si>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</si>
  <si>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</si>
  <si>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</si>
  <si>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</si>
  <si>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</si>
  <si>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</si>
  <si>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</si>
  <si>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</si>
  <si>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</si>
  <si>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</si>
  <si>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</si>
  <si>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</si>
  <si>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</si>
  <si>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</si>
  <si>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</si>
  <si>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</si>
  <si>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</si>
  <si>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</si>
  <si>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</si>
  <si>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</si>
  <si>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</si>
  <si>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</si>
  <si>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</si>
  <si>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</si>
  <si>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</si>
  <si>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</si>
  <si>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</si>
  <si>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</si>
  <si>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</si>
  <si>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</si>
  <si>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</si>
  <si>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</si>
  <si>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</si>
  <si>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</si>
  <si>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</si>
  <si>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</si>
  <si>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</si>
  <si>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</si>
  <si>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</si>
  <si>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</si>
  <si>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</si>
  <si>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</si>
  <si>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</si>
  <si>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</si>
  <si>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</si>
  <si>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</si>
  <si>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</si>
  <si>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</si>
  <si>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</si>
  <si>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</si>
  <si>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</si>
  <si>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</si>
  <si>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</si>
  <si>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</si>
  <si>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</si>
  <si>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</si>
  <si>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</si>
  <si>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</si>
  <si>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</si>
  <si>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</si>
  <si>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</si>
  <si>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</si>
  <si>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</si>
  <si>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</si>
  <si>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</si>
  <si>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</si>
  <si>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</si>
  <si>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</si>
  <si>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</si>
  <si>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</si>
  <si>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</si>
  <si>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</si>
  <si>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</si>
  <si>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</si>
  <si>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</si>
  <si>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</si>
  <si>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</si>
  <si>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</si>
  <si>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</si>
  <si>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</si>
  <si>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</si>
  <si>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</si>
  <si>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</si>
  <si>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</si>
  <si>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</si>
  <si>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</si>
  <si>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</si>
  <si>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</si>
  <si>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</si>
  <si>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</si>
  <si>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</si>
  <si>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</si>
  <si>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</si>
  <si>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</si>
  <si>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</si>
  <si>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</si>
  <si>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</si>
  <si>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</si>
  <si>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</si>
  <si>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</si>
  <si>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</si>
  <si>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</si>
  <si>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</si>
  <si>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</si>
  <si>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</si>
  <si>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</si>
  <si>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</si>
  <si>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</si>
  <si>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</si>
  <si>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</si>
  <si>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</si>
  <si>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</si>
  <si>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</si>
  <si>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</si>
  <si>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</si>
  <si>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</si>
  <si>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</si>
  <si>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</si>
  <si>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</si>
  <si>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</si>
  <si>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</si>
  <si>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</si>
  <si>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</si>
  <si>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</si>
  <si>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</si>
  <si>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</si>
  <si>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</si>
  <si>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</si>
  <si>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</si>
  <si>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</si>
  <si>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</si>
  <si>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</si>
  <si>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</si>
  <si>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</si>
  <si>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</si>
  <si>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</si>
  <si>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</si>
  <si>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</si>
  <si>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</si>
  <si>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</si>
  <si>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</si>
  <si>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</si>
  <si>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</si>
  <si>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</si>
  <si>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</si>
  <si>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</si>
  <si>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</si>
  <si>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</si>
  <si>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</si>
  <si>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</si>
  <si>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</si>
  <si>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</si>
  <si>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</si>
  <si>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</si>
  <si>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</si>
  <si>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</si>
  <si>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</si>
  <si>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</si>
  <si>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</si>
  <si>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</si>
  <si>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</si>
  <si>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</si>
  <si>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</si>
  <si>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</si>
  <si>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</si>
  <si>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</si>
  <si>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</si>
  <si>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</si>
  <si>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</si>
  <si>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</si>
  <si>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</si>
  <si>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</si>
  <si>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</si>
  <si>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</si>
  <si>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</si>
  <si>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</si>
  <si>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</si>
  <si>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</si>
  <si>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</si>
  <si>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</si>
  <si>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</si>
  <si>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</si>
  <si>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</si>
  <si>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</si>
  <si>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</si>
  <si>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</si>
  <si>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</si>
  <si>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</si>
  <si>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</si>
  <si>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</si>
  <si>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</si>
  <si>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</si>
  <si>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</si>
  <si>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</si>
  <si>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</si>
  <si>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</si>
  <si>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</si>
  <si>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</si>
  <si>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</si>
  <si>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</si>
  <si>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</si>
  <si>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</si>
  <si>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</si>
  <si>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</si>
  <si>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</si>
  <si>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</si>
  <si>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</si>
  <si>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</si>
  <si>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</si>
  <si>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</si>
  <si>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</si>
  <si>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</si>
  <si>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</si>
  <si>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</si>
  <si>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</si>
  <si>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</si>
  <si>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</si>
  <si>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</si>
  <si>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</si>
  <si>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</si>
  <si>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</si>
  <si>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</si>
  <si>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</si>
  <si>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</si>
  <si>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</si>
  <si>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</si>
  <si>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</si>
  <si>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</si>
  <si>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</si>
  <si>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</si>
  <si>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</si>
  <si>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</si>
  <si>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</si>
  <si>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</si>
  <si>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</si>
  <si>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</si>
  <si>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</si>
  <si>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</si>
  <si>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</si>
  <si>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</si>
  <si>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</si>
  <si>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</si>
  <si>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</si>
  <si>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</si>
  <si>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</si>
  <si>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</si>
  <si>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</si>
  <si>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</si>
  <si>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</si>
  <si>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</si>
  <si>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</si>
  <si>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</si>
  <si>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</si>
  <si>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</si>
  <si>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</si>
  <si>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</si>
  <si>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</si>
  <si>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</si>
  <si>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</si>
  <si>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</si>
  <si>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</si>
  <si>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</si>
  <si>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</si>
  <si>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</si>
  <si>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</si>
  <si>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</si>
  <si>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</si>
  <si>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</si>
  <si>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</si>
  <si>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</si>
  <si>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</si>
  <si>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</si>
  <si>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</si>
  <si>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</si>
  <si>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</si>
  <si>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</si>
  <si>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</si>
  <si>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</si>
  <si>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</si>
  <si>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</si>
  <si>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</si>
  <si>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</si>
  <si>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</si>
  <si>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</si>
  <si>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</si>
  <si>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</si>
  <si>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</si>
  <si>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</si>
  <si>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</si>
  <si>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</si>
  <si>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</si>
  <si>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</si>
  <si>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</si>
  <si>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</si>
  <si>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</si>
  <si>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</si>
  <si>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</si>
  <si>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</si>
  <si>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</si>
  <si>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</si>
  <si>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</si>
  <si>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</si>
  <si>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</si>
  <si>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</si>
  <si>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</si>
  <si>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</si>
  <si>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</si>
  <si>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</si>
  <si>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</si>
  <si>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</si>
  <si>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</si>
  <si>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</si>
  <si>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</si>
  <si>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</si>
  <si>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</si>
  <si>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</si>
  <si>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</si>
  <si>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</si>
  <si>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</si>
  <si>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</si>
  <si>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</si>
  <si>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</si>
  <si>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</si>
  <si>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</si>
  <si>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</si>
  <si>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</si>
  <si>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</si>
  <si>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</si>
  <si>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</si>
  <si>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</si>
  <si>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</si>
  <si>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</si>
  <si>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</si>
  <si>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</si>
  <si>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</si>
  <si>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</si>
  <si>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</si>
  <si>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</si>
  <si>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</si>
  <si>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</si>
  <si>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</si>
  <si>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</si>
  <si>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</si>
  <si>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</si>
  <si>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</si>
  <si>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</si>
  <si>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</si>
  <si>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</si>
  <si>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</si>
  <si>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</si>
  <si>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</si>
  <si>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</si>
  <si>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</si>
  <si>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</si>
  <si>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</si>
  <si>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</si>
  <si>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</si>
  <si>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</si>
  <si>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</si>
  <si>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</si>
  <si>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</si>
  <si>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</si>
  <si>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</si>
  <si>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</si>
  <si>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</si>
  <si>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</si>
  <si>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</si>
  <si>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</si>
  <si>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</si>
  <si>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</si>
  <si>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</si>
  <si>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</si>
  <si>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</si>
  <si>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</si>
  <si>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</si>
  <si>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</si>
  <si>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</si>
  <si>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</si>
  <si>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</si>
  <si>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</si>
  <si>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</si>
  <si>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</si>
  <si>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</si>
  <si>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</si>
  <si>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</si>
  <si>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</si>
  <si>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</si>
  <si>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</si>
  <si>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</si>
  <si>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</si>
  <si>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</si>
  <si>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</si>
  <si>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</si>
  <si>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</si>
  <si>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</si>
  <si>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</si>
  <si>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</si>
  <si>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</si>
  <si>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</si>
  <si>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</si>
  <si>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</si>
  <si>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</si>
  <si>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</si>
  <si>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</si>
  <si>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</si>
  <si>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</si>
  <si>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</si>
  <si>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</si>
  <si>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</si>
  <si>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</si>
  <si>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</si>
  <si>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</si>
  <si>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</si>
  <si>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</si>
  <si>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</si>
  <si>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</si>
  <si>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</si>
  <si>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</si>
  <si>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</si>
  <si>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</si>
  <si>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</si>
  <si>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</si>
  <si>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</si>
  <si>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</si>
  <si>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</si>
  <si>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</si>
  <si>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</si>
  <si>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</si>
  <si>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</si>
  <si>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</si>
  <si>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</si>
  <si>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</si>
  <si>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</si>
  <si>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</si>
  <si>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</si>
  <si>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</si>
  <si>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</si>
  <si>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</si>
  <si>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</si>
  <si>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</si>
  <si>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</si>
  <si>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</si>
  <si>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</si>
  <si>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</si>
  <si>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</si>
  <si>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</si>
  <si>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</si>
  <si>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</si>
  <si>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</si>
  <si>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</si>
  <si>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</si>
  <si>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</si>
  <si>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</si>
  <si>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</si>
  <si>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</si>
  <si>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</si>
  <si>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</si>
  <si>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</si>
  <si>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</si>
  <si>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</si>
  <si>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</si>
  <si>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</si>
  <si>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</si>
  <si>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</si>
  <si>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</si>
  <si>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</si>
  <si>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</si>
  <si>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</si>
  <si>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</si>
  <si>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</si>
  <si>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</si>
  <si>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</si>
  <si>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</si>
  <si>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</si>
  <si>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</si>
  <si>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</si>
  <si>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</si>
  <si>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</si>
  <si>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</si>
  <si>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</si>
  <si>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</si>
  <si>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</si>
  <si>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</si>
  <si>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</si>
  <si>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</si>
  <si>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</si>
  <si>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</si>
  <si>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</si>
  <si>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</si>
  <si>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</si>
  <si>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</si>
  <si>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</si>
  <si>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</si>
  <si>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</si>
  <si>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</si>
  <si>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</si>
  <si>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</si>
  <si>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</si>
  <si>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</si>
  <si>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</si>
  <si>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</si>
  <si>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</si>
  <si>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</si>
  <si>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</si>
  <si>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</si>
  <si>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</si>
  <si>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</si>
  <si>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</si>
  <si>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</si>
  <si>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</si>
  <si>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</si>
  <si>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</si>
  <si>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</si>
  <si>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</si>
  <si>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</si>
  <si>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</si>
  <si>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</si>
  <si>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</si>
  <si>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</si>
  <si>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</si>
  <si>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</si>
  <si>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</si>
  <si>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</si>
  <si>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</si>
  <si>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</si>
  <si>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</si>
  <si>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</si>
  <si>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</si>
  <si>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</si>
  <si>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</si>
  <si>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</si>
  <si>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</si>
  <si>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</si>
  <si>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</si>
  <si>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</si>
  <si>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</si>
  <si>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</si>
  <si>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</si>
  <si>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</si>
  <si>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</si>
  <si>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</si>
  <si>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</si>
  <si>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</si>
  <si>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</si>
  <si>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</si>
  <si>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</si>
  <si>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</si>
  <si>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</si>
  <si>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</si>
  <si>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</si>
  <si>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</si>
  <si>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</si>
  <si>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</si>
  <si>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</si>
  <si>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</si>
  <si>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</si>
  <si>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</si>
  <si>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</si>
  <si>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</si>
  <si>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</si>
  <si>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</si>
  <si>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</si>
  <si>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</si>
  <si>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</si>
  <si>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</si>
  <si>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</si>
  <si>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</si>
  <si>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</si>
  <si>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</si>
  <si>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</si>
  <si>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</si>
  <si>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</si>
  <si>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</si>
  <si>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</si>
  <si>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</si>
  <si>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</si>
  <si>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</si>
  <si>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</si>
  <si>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</si>
  <si>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</si>
  <si>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</si>
  <si>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</si>
  <si>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</si>
  <si>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</si>
  <si>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</si>
  <si>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</si>
  <si>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</si>
  <si>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</si>
  <si>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</si>
  <si>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</si>
  <si>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</si>
  <si>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</si>
  <si>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</si>
  <si>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</si>
  <si>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</si>
  <si>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</si>
  <si>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</si>
  <si>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</si>
  <si>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</si>
  <si>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</si>
  <si>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</si>
  <si>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</si>
  <si>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</si>
  <si>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</si>
  <si>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</si>
  <si>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</si>
  <si>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</si>
  <si>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</si>
  <si>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</si>
  <si>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</si>
  <si>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</si>
  <si>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</si>
  <si>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</si>
  <si>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</si>
  <si>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</si>
  <si>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</si>
  <si>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</si>
  <si>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</si>
  <si>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</si>
  <si>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</si>
  <si>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</si>
  <si>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</si>
  <si>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</si>
  <si>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</si>
  <si>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</si>
  <si>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</si>
  <si>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</si>
  <si>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</si>
  <si>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</si>
  <si>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</si>
  <si>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</si>
  <si>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</si>
  <si>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</si>
  <si>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</si>
  <si>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</si>
  <si>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</si>
  <si>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</si>
  <si>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</si>
  <si>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</si>
  <si>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</si>
  <si>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</si>
  <si>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</si>
  <si>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</si>
  <si>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</si>
  <si>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</si>
  <si>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</si>
  <si>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</si>
  <si>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</si>
  <si>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</si>
  <si>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</si>
  <si>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</si>
  <si>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</si>
  <si>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</si>
  <si>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</si>
  <si>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</si>
  <si>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</si>
  <si>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</si>
  <si>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</si>
  <si>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</si>
  <si>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</si>
  <si>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</si>
  <si>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</si>
  <si>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</si>
  <si>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</si>
  <si>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</si>
  <si>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</si>
  <si>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</si>
  <si>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</si>
  <si>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</si>
  <si>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</si>
  <si>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</si>
  <si>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</si>
  <si>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</si>
  <si>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</si>
  <si>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</si>
  <si>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</si>
  <si>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</si>
  <si>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</si>
  <si>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</si>
  <si>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</si>
  <si>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</si>
  <si>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</si>
  <si>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</si>
  <si>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</si>
  <si>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</si>
  <si>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</si>
  <si>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</si>
  <si>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</si>
  <si>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</si>
  <si>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</si>
  <si>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</si>
  <si>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</si>
  <si>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</si>
  <si>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</si>
  <si>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</si>
  <si>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</si>
  <si>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</si>
  <si>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</si>
  <si>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</si>
  <si>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</si>
  <si>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</si>
  <si>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</si>
  <si>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</si>
  <si>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</si>
  <si>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</si>
  <si>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</si>
  <si>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</si>
  <si>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</si>
  <si>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</si>
  <si>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</si>
  <si>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</si>
  <si>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</si>
  <si>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</si>
  <si>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</si>
  <si>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</si>
  <si>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</si>
  <si>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</si>
  <si>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</si>
  <si>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</si>
  <si>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</si>
  <si>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</si>
  <si>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</si>
  <si>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</si>
  <si>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</si>
  <si>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</si>
  <si>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</si>
  <si>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</si>
  <si>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</si>
  <si>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</si>
  <si>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</si>
  <si>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</si>
  <si>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</si>
  <si>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</si>
  <si>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</si>
  <si>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</si>
  <si>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</si>
  <si>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</si>
  <si>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</si>
  <si>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</si>
  <si>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</si>
  <si>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</si>
  <si>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</si>
  <si>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</si>
  <si>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</si>
  <si>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</si>
  <si>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</si>
  <si>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</si>
  <si>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</si>
  <si>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</si>
  <si>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</si>
  <si>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</si>
  <si>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</si>
  <si>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</si>
  <si>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</si>
  <si>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</si>
  <si>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</si>
  <si>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</si>
  <si>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</si>
  <si>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</si>
  <si>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</si>
  <si>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</si>
  <si>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</si>
  <si>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</si>
  <si>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</si>
  <si>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</si>
  <si>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</si>
  <si>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</si>
  <si>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</si>
  <si>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</si>
  <si>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</si>
  <si>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</si>
  <si>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</si>
  <si>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</si>
  <si>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</si>
  <si>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</si>
  <si>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</si>
  <si>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</si>
  <si>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</si>
  <si>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</si>
  <si>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</si>
  <si>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</si>
  <si>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</si>
  <si>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</si>
  <si>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</si>
  <si>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</si>
  <si>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</si>
  <si>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</si>
  <si>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</si>
  <si>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</si>
  <si>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</si>
  <si>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</si>
  <si>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</si>
  <si>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</si>
  <si>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</si>
  <si>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</si>
  <si>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</si>
  <si>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</si>
  <si>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</si>
  <si>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</si>
  <si>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</si>
  <si>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</si>
  <si>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</si>
  <si>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</si>
  <si>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</si>
  <si>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</si>
  <si>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</si>
  <si>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</si>
  <si>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</si>
  <si>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</si>
  <si>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</si>
  <si>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</si>
  <si>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</si>
  <si>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</si>
  <si>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</si>
  <si>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</si>
  <si>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</si>
  <si>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</si>
  <si>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</si>
  <si>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</si>
  <si>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</si>
  <si>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</si>
  <si>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</si>
  <si>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</si>
  <si>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</si>
  <si>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</si>
  <si>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</si>
  <si>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</si>
  <si>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</si>
  <si>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</si>
  <si>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</si>
  <si>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</si>
  <si>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</si>
  <si>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</si>
  <si>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</si>
  <si>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</si>
  <si>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</si>
  <si>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</si>
  <si>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</si>
  <si>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</si>
  <si>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</si>
  <si>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</si>
  <si>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</si>
  <si>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</si>
  <si>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</si>
  <si>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</si>
  <si>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</si>
  <si>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</si>
  <si>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</si>
  <si>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</si>
  <si>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</si>
  <si>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</si>
  <si>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</si>
  <si>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</si>
  <si>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</si>
  <si>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</si>
  <si>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</si>
  <si>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</si>
  <si>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</si>
  <si>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</si>
  <si>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</si>
  <si>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</si>
  <si>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</si>
  <si>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</si>
  <si>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</si>
  <si>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</si>
  <si>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</si>
  <si>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</si>
  <si>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</si>
  <si>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</si>
  <si>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</si>
  <si>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</si>
  <si>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</si>
  <si>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</si>
  <si>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</si>
  <si>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</si>
  <si>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</si>
  <si>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</si>
  <si>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</si>
  <si>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</si>
  <si>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</si>
  <si>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</si>
  <si>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</si>
  <si>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</si>
  <si>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</si>
  <si>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</si>
  <si>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</si>
  <si>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</si>
  <si>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</si>
  <si>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</si>
  <si>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</si>
  <si>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</si>
  <si>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</si>
  <si>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</si>
  <si>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</si>
  <si>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</si>
  <si>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</si>
  <si>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</si>
  <si>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</si>
  <si>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</si>
  <si>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</si>
  <si>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</si>
  <si>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</si>
  <si>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</si>
  <si>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</si>
  <si>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</si>
  <si>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</si>
  <si>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</si>
  <si>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</si>
  <si>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</si>
  <si>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</si>
  <si>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</si>
  <si>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</si>
  <si>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</si>
  <si>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</si>
  <si>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</si>
  <si>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</si>
  <si>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</si>
  <si>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</si>
  <si>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</si>
  <si>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</si>
  <si>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</si>
  <si>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</si>
  <si>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</si>
  <si>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</si>
  <si>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</si>
  <si>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</si>
  <si>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</si>
  <si>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</si>
  <si>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</si>
  <si>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</si>
  <si>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</si>
  <si>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</si>
  <si>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</si>
  <si>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</si>
  <si>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</si>
  <si>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</si>
  <si>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</si>
  <si>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</si>
  <si>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</si>
  <si>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</si>
  <si>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</si>
  <si>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</si>
  <si>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</si>
  <si>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</si>
  <si>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</si>
  <si>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</si>
  <si>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</si>
  <si>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</si>
  <si>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</si>
  <si>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</si>
  <si>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</si>
  <si>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</si>
  <si>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</si>
  <si>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</si>
  <si>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</si>
  <si>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</si>
  <si>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</si>
  <si>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</si>
  <si>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</si>
  <si>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</si>
  <si>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</si>
  <si>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</si>
  <si>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</si>
  <si>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</si>
  <si>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</si>
  <si>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</si>
  <si>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</si>
  <si>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</si>
  <si>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</si>
  <si>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</si>
  <si>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</si>
  <si>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</si>
  <si>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</si>
  <si>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</si>
  <si>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</si>
  <si>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</si>
  <si>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</si>
  <si>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</si>
  <si>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</si>
  <si>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</si>
  <si>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</si>
  <si>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</si>
  <si>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</si>
  <si>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</si>
  <si>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</si>
  <si>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</si>
  <si>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</si>
  <si>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</si>
  <si>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</si>
  <si>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</si>
  <si>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</si>
  <si>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</si>
  <si>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</si>
  <si>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</si>
  <si>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</si>
  <si>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</si>
  <si>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</si>
  <si>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</si>
  <si>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</si>
  <si>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</si>
  <si>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</si>
  <si>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</si>
  <si>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</si>
  <si>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</si>
  <si>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</si>
  <si>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</si>
  <si>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</si>
  <si>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</si>
  <si>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</si>
  <si>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</si>
  <si>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</si>
  <si>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</si>
  <si>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</si>
  <si>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</si>
  <si>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</si>
  <si>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</si>
  <si>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</si>
  <si>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</si>
  <si>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</si>
  <si>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</si>
  <si>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</si>
  <si>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</si>
  <si>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</si>
  <si>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</si>
  <si>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</si>
  <si>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</si>
  <si>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</si>
  <si>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</si>
  <si>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</si>
  <si>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</si>
  <si>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</si>
  <si>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</si>
  <si>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</si>
  <si>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</si>
  <si>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</si>
  <si>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</si>
  <si>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</si>
  <si>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</si>
  <si>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</si>
  <si>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</si>
  <si>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</si>
  <si>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</si>
  <si>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</si>
  <si>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</si>
  <si>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</si>
  <si>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</si>
  <si>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</si>
  <si>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</si>
  <si>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</si>
  <si>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</si>
  <si>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</si>
  <si>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</si>
  <si>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</si>
  <si>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</si>
  <si>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</si>
  <si>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</si>
  <si>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</si>
  <si>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</si>
  <si>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</si>
  <si>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</si>
  <si>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</si>
  <si>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</si>
  <si>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</si>
  <si>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</si>
  <si>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</si>
  <si>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</si>
  <si>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</si>
  <si>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</si>
  <si>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</si>
  <si>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</si>
  <si>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</si>
  <si>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</si>
  <si>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</si>
  <si>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</si>
  <si>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</si>
  <si>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</si>
  <si>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</si>
  <si>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</si>
  <si>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</si>
  <si>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</si>
  <si>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</si>
  <si>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</si>
  <si>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</si>
  <si>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</si>
  <si>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</si>
  <si>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</si>
  <si>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</si>
  <si>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</si>
  <si>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</si>
  <si>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</si>
  <si>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</si>
  <si>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</si>
  <si>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</si>
  <si>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</si>
  <si>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</si>
  <si>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</si>
  <si>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</si>
  <si>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</si>
  <si>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</si>
  <si>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</si>
  <si>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</si>
  <si>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</si>
  <si>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</si>
  <si>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</si>
  <si>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</si>
  <si>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</si>
  <si>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</si>
  <si>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</si>
  <si>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</si>
  <si>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</si>
  <si>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</si>
  <si>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</si>
  <si>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</si>
  <si>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</si>
  <si>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</si>
  <si>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</si>
  <si>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</si>
  <si>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</si>
  <si>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</si>
  <si>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</si>
  <si>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</si>
  <si>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</si>
  <si>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</si>
  <si>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</si>
  <si>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</si>
  <si>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</si>
  <si>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</si>
  <si>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</si>
  <si>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</si>
  <si>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</si>
  <si>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</si>
  <si>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</si>
  <si>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</si>
  <si>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</si>
  <si>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</si>
  <si>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</si>
  <si>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</si>
  <si>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</si>
  <si>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</si>
  <si>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</si>
  <si>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</si>
  <si>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</si>
  <si>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</si>
  <si>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</si>
  <si>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</si>
  <si>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</si>
  <si>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</si>
  <si>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</si>
  <si>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</si>
  <si>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</si>
  <si>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</si>
  <si>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</si>
  <si>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</si>
  <si>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</si>
  <si>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</si>
  <si>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</si>
  <si>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</si>
  <si>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</si>
  <si>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</si>
  <si>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</si>
  <si>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</si>
  <si>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</si>
  <si>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</si>
  <si>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</si>
  <si>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</si>
  <si>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</si>
  <si>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</si>
  <si>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</si>
  <si>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</si>
  <si>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</si>
  <si>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</si>
  <si>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</si>
  <si>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</si>
  <si>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</si>
  <si>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</si>
  <si>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</si>
  <si>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</si>
  <si>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</si>
  <si>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</si>
  <si>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</si>
  <si>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</si>
  <si>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</si>
  <si>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</si>
  <si>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</si>
  <si>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</si>
  <si>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</si>
  <si>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</si>
  <si>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</si>
  <si>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</si>
  <si>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</si>
  <si>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</si>
  <si>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</si>
  <si>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</si>
  <si>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</si>
  <si>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</si>
  <si>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</si>
  <si>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</si>
  <si>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</si>
  <si>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</si>
  <si>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</si>
  <si>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</si>
  <si>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</si>
  <si>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</si>
  <si>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</si>
  <si>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</si>
  <si>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</si>
  <si>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</si>
  <si>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</si>
  <si>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</si>
  <si>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</si>
  <si>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</si>
  <si>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</si>
  <si>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</si>
  <si>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</si>
  <si>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</si>
  <si>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</si>
  <si>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</si>
  <si>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</si>
  <si>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</si>
  <si>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</si>
  <si>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</si>
  <si>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</si>
  <si>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</si>
  <si>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</si>
  <si>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</si>
  <si>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</si>
  <si>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</si>
  <si>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</si>
  <si>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</si>
  <si>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</si>
  <si>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</si>
  <si>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</si>
  <si>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</si>
  <si>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</si>
  <si>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</si>
  <si>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</si>
  <si>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</si>
  <si>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</si>
  <si>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</si>
  <si>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</si>
  <si>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</si>
  <si>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</si>
  <si>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</si>
  <si>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</si>
  <si>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</si>
  <si>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</si>
  <si>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</si>
  <si>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</si>
  <si>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</si>
  <si>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</si>
  <si>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</si>
  <si>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</si>
  <si>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</si>
  <si>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</si>
  <si>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</si>
  <si>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</si>
  <si>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</si>
  <si>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</si>
  <si>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</si>
  <si>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</si>
  <si>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</si>
  <si>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</si>
  <si>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</si>
  <si>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</si>
  <si>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</si>
  <si>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</si>
  <si>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</si>
  <si>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</si>
  <si>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</si>
  <si>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</si>
  <si>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</si>
  <si>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</si>
  <si>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</si>
  <si>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</si>
  <si>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</si>
  <si>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</si>
  <si>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</si>
  <si>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</si>
  <si>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</si>
  <si>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</si>
  <si>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</si>
  <si>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</si>
  <si>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</si>
  <si>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</si>
  <si>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</si>
  <si>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</si>
  <si>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</si>
  <si>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</si>
  <si>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</si>
  <si>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</si>
  <si>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</si>
  <si>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</si>
  <si>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</si>
  <si>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</si>
  <si>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</si>
  <si>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</si>
  <si>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</si>
  <si>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</si>
  <si>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</si>
  <si>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</si>
  <si>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</si>
  <si>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</si>
  <si>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</si>
  <si>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</si>
  <si>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</si>
  <si>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</si>
  <si>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</si>
  <si>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</si>
  <si>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</si>
  <si>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</si>
  <si>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</si>
  <si>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</si>
  <si>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</si>
  <si>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</si>
  <si>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</si>
  <si>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</si>
  <si>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</si>
  <si>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</si>
  <si>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</si>
  <si>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</si>
  <si>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</si>
  <si>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</si>
  <si>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</si>
  <si>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</si>
  <si>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</si>
  <si>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</si>
  <si>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</si>
  <si>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</si>
  <si>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</si>
  <si>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</si>
  <si>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</si>
  <si>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</si>
  <si>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</si>
  <si>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</si>
  <si>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</si>
  <si>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</si>
  <si>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</si>
  <si>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</si>
  <si>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</si>
  <si>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</si>
  <si>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</si>
  <si>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</si>
  <si>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</si>
  <si>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</si>
  <si>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</si>
  <si>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</si>
  <si>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</si>
  <si>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</si>
  <si>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</si>
  <si>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</si>
  <si>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</si>
  <si>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</si>
  <si>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</si>
  <si>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</si>
  <si>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</si>
  <si>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</si>
  <si>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</si>
  <si>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</si>
  <si>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</si>
  <si>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</si>
  <si>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</si>
  <si>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</si>
  <si>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</si>
  <si>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</si>
  <si>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</si>
  <si>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</si>
  <si>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</si>
  <si>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</si>
  <si>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</si>
  <si>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</si>
  <si>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</si>
  <si>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</si>
  <si>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</si>
  <si>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</si>
  <si>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</si>
  <si>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</si>
  <si>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</si>
  <si>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</si>
  <si>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</si>
  <si>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</si>
  <si>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</si>
  <si>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</si>
  <si>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</si>
  <si>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</si>
  <si>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</si>
  <si>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</si>
  <si>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</si>
  <si>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</si>
  <si>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</si>
  <si>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</si>
  <si>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</si>
  <si>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</si>
  <si>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</si>
  <si>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</si>
  <si>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</si>
  <si>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</si>
  <si>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</si>
  <si>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</si>
  <si>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</si>
  <si>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</si>
  <si>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</si>
  <si>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</si>
  <si>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</si>
  <si>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</si>
  <si>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</si>
  <si>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</si>
  <si>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</si>
  <si>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</si>
  <si>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</si>
  <si>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</si>
  <si>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</si>
  <si>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</si>
  <si>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</si>
  <si>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</si>
  <si>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</si>
  <si>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</si>
  <si>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</si>
  <si>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</si>
  <si>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</si>
  <si>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</si>
  <si>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</si>
  <si>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</si>
  <si>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</si>
  <si>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</si>
  <si>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</si>
  <si>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</si>
  <si>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</si>
  <si>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</si>
  <si>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</si>
  <si>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</si>
  <si>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</si>
  <si>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</si>
  <si>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</si>
  <si>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</si>
  <si>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</si>
  <si>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</si>
  <si>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</si>
  <si>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</si>
  <si>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</si>
  <si>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</si>
  <si>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</si>
  <si>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</si>
  <si>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</si>
  <si>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</si>
  <si>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</si>
  <si>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</si>
  <si>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</si>
  <si>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</si>
  <si>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</si>
  <si>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</si>
  <si>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</si>
  <si>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</si>
  <si>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</si>
  <si>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</si>
  <si>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</si>
  <si>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</si>
  <si>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</si>
  <si>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</si>
  <si>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</si>
  <si>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</si>
  <si>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</si>
  <si>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</si>
  <si>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</si>
  <si>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</si>
  <si>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</si>
  <si>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</si>
  <si>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</si>
  <si>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</si>
  <si>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</si>
  <si>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</si>
  <si>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</si>
  <si>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</si>
  <si>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</si>
  <si>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</si>
  <si>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</si>
  <si>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</si>
  <si>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</si>
  <si>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</si>
  <si>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</si>
  <si>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</si>
  <si>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</si>
  <si>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</si>
  <si>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</si>
  <si>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</si>
  <si>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</si>
  <si>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</si>
  <si>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</si>
  <si>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</si>
  <si>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</si>
  <si>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</si>
  <si>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</si>
  <si>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</si>
  <si>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</si>
  <si>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</si>
  <si>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</si>
  <si>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</si>
  <si>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</si>
  <si>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</si>
  <si>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</si>
  <si>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</si>
  <si>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</si>
  <si>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</si>
  <si>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</si>
  <si>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</si>
  <si>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</si>
  <si>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</si>
  <si>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</si>
  <si>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</si>
  <si>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</si>
  <si>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</si>
  <si>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</si>
  <si>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</si>
  <si>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</si>
  <si>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</si>
  <si>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</si>
  <si>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</si>
  <si>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</si>
  <si>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</si>
  <si>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</si>
  <si>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</si>
  <si>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</si>
  <si>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</si>
  <si>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</si>
  <si>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</si>
  <si>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</si>
  <si>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</si>
  <si>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</si>
  <si>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</si>
  <si>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</si>
  <si>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</si>
  <si>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</si>
  <si>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</si>
  <si>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</si>
  <si>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</si>
  <si>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</si>
  <si>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</si>
  <si>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</si>
  <si>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</si>
  <si>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</si>
  <si>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</si>
  <si>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</si>
  <si>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</si>
  <si>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</si>
  <si>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</si>
  <si>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</si>
  <si>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</si>
  <si>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</si>
  <si>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</si>
  <si>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</si>
  <si>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</si>
  <si>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</si>
  <si>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</si>
  <si>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</si>
  <si>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</si>
  <si>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</si>
  <si>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</si>
  <si>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</si>
  <si>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</si>
  <si>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</si>
  <si>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</si>
  <si>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</si>
  <si>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</si>
  <si>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</si>
  <si>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</si>
  <si>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</si>
  <si>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</si>
  <si>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</si>
  <si>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</si>
  <si>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</si>
  <si>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</si>
  <si>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</si>
  <si>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</si>
  <si>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</si>
  <si>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</si>
  <si>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</si>
  <si>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</si>
  <si>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</si>
  <si>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</si>
  <si>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</si>
  <si>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</si>
  <si>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</si>
  <si>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</si>
  <si>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</si>
  <si>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</si>
  <si>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</si>
  <si>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</si>
  <si>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</si>
  <si>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</si>
  <si>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</si>
  <si>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</si>
  <si>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</si>
  <si>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</si>
  <si>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</si>
  <si>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</si>
  <si>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</si>
  <si>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</si>
  <si>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</si>
  <si>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</si>
  <si>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</si>
  <si>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</si>
  <si>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</si>
  <si>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</si>
  <si>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</si>
  <si>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</si>
  <si>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</si>
  <si>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</si>
  <si>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</si>
  <si>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</si>
  <si>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</si>
  <si>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</si>
  <si>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</si>
  <si>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</si>
  <si>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</si>
  <si>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</si>
  <si>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</si>
  <si>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</si>
  <si>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</si>
  <si>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</si>
  <si>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</si>
  <si>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</si>
  <si>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</si>
  <si>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</si>
  <si>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</si>
  <si>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</si>
  <si>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</si>
  <si>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</si>
  <si>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</si>
  <si>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</si>
  <si>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</si>
  <si>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</si>
  <si>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</si>
  <si>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</si>
  <si>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</si>
  <si>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</si>
  <si>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</si>
  <si>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</si>
  <si>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</si>
  <si>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</si>
  <si>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</si>
  <si>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</si>
  <si>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</si>
  <si>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</si>
  <si>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</si>
  <si>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</si>
  <si>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</si>
  <si>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</si>
  <si>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</si>
  <si>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</si>
  <si>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</si>
  <si>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</si>
  <si>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</si>
  <si>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</si>
  <si>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</si>
  <si>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</si>
  <si>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</si>
  <si>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</si>
  <si>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</si>
  <si>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</si>
  <si>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</si>
  <si>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</si>
  <si>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</si>
  <si>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</si>
  <si>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</si>
  <si>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</si>
  <si>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</si>
  <si>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</si>
  <si>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</si>
  <si>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</si>
  <si>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</si>
  <si>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</si>
  <si>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</si>
  <si>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</si>
  <si>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</si>
  <si>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</si>
  <si>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</si>
  <si>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</si>
  <si>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</si>
  <si>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</si>
  <si>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</si>
  <si>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</si>
  <si>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</si>
  <si>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</si>
  <si>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</si>
  <si>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</si>
  <si>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</si>
  <si>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</si>
  <si>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</si>
  <si>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</si>
  <si>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</si>
  <si>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</si>
  <si>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</si>
  <si>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</si>
  <si>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</si>
  <si>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</si>
  <si>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</si>
  <si>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</si>
  <si>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</si>
  <si>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</si>
  <si>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</si>
  <si>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</si>
  <si>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</si>
  <si>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</si>
  <si>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</si>
  <si>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</si>
  <si>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</si>
  <si>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</si>
  <si>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</si>
  <si>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</si>
  <si>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</si>
  <si>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</si>
  <si>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</si>
  <si>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</si>
  <si>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</si>
  <si>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</si>
  <si>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</si>
  <si>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</si>
  <si>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</si>
  <si>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</si>
  <si>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</si>
  <si>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</si>
  <si>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</si>
  <si>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</si>
  <si>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</si>
  <si>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</si>
  <si>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</si>
  <si>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</si>
  <si>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</si>
  <si>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</si>
  <si>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</si>
  <si>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</si>
  <si>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</si>
  <si>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</si>
  <si>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</si>
  <si>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</si>
  <si>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</si>
  <si>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</si>
  <si>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</si>
  <si>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</si>
  <si>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</si>
  <si>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</si>
  <si>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</si>
  <si>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</si>
  <si>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</si>
  <si>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</si>
  <si>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</si>
  <si>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</si>
  <si>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</si>
  <si>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</si>
  <si>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</si>
  <si>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</si>
  <si>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</si>
  <si>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</si>
  <si>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</si>
  <si>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</si>
  <si>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</si>
  <si>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</si>
  <si>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</si>
  <si>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</si>
  <si>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</si>
  <si>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</si>
  <si>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</si>
  <si>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</si>
  <si>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</si>
  <si>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</si>
  <si>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</si>
  <si>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</si>
  <si>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</si>
  <si>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</si>
  <si>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</si>
  <si>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</si>
  <si>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</si>
  <si>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</si>
  <si>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</si>
  <si>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</si>
  <si>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</si>
  <si>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</si>
  <si>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</si>
  <si>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</si>
  <si>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</si>
  <si>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</si>
  <si>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</si>
  <si>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</si>
  <si>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</si>
  <si>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</si>
  <si>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</si>
  <si>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</si>
  <si>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</si>
  <si>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</si>
  <si>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</si>
  <si>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</si>
  <si>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</si>
  <si>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</si>
  <si>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</si>
  <si>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</si>
  <si>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</si>
  <si>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</si>
  <si>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</si>
  <si>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</si>
  <si>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</si>
  <si>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</si>
  <si>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</si>
  <si>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</si>
  <si>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</si>
  <si>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</si>
  <si>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</si>
  <si>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</si>
  <si>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</si>
  <si>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</si>
  <si>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</si>
  <si>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</si>
  <si>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</si>
  <si>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</si>
  <si>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</si>
  <si>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</si>
  <si>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</si>
  <si>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</si>
  <si>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</si>
  <si>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</si>
  <si>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</si>
  <si>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</si>
  <si>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</si>
  <si>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</si>
  <si>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</si>
  <si>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</si>
  <si>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</si>
  <si>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</si>
  <si>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</si>
  <si>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</si>
  <si>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</si>
  <si>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</si>
  <si>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</si>
  <si>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</si>
  <si>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</si>
  <si>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</si>
  <si>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</si>
  <si>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</si>
  <si>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</si>
  <si>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</si>
  <si>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</si>
  <si>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</si>
  <si>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</si>
  <si>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</si>
  <si>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</si>
  <si>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</si>
  <si>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</si>
  <si>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</si>
  <si>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</si>
  <si>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</si>
  <si>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</si>
  <si>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</si>
  <si>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</si>
  <si>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</si>
  <si>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</si>
  <si>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</si>
  <si>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</si>
  <si>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</si>
  <si>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</si>
  <si>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</si>
  <si>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</si>
  <si>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</si>
  <si>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</si>
  <si>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</si>
  <si>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</si>
  <si>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</si>
  <si>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</si>
  <si>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</si>
  <si>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</si>
  <si>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</si>
  <si>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</si>
  <si>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</si>
  <si>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</si>
  <si>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</si>
  <si>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</si>
  <si>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</si>
  <si>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</si>
  <si>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</si>
  <si>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</si>
  <si>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</si>
  <si>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</si>
  <si>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</si>
  <si>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</si>
  <si>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</si>
  <si>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</si>
  <si>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</si>
  <si>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</si>
  <si>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</si>
  <si>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</si>
  <si>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</si>
  <si>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</si>
  <si>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</si>
  <si>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</si>
  <si>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</si>
  <si>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</si>
  <si>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</si>
  <si>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</si>
  <si>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</si>
  <si>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</si>
  <si>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</si>
  <si>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</si>
  <si>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</si>
  <si>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</si>
  <si>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</si>
  <si>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</si>
  <si>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</si>
  <si>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</si>
  <si>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</si>
  <si>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</si>
  <si>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</si>
  <si>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</si>
  <si>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</si>
  <si>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</si>
  <si>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</si>
  <si>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</si>
  <si>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</si>
  <si>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</si>
  <si>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</si>
  <si>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</si>
  <si>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</si>
  <si>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</si>
  <si>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</si>
  <si>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</si>
  <si>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</si>
  <si>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</si>
  <si>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</si>
  <si>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</si>
  <si>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</si>
  <si>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</si>
  <si>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</si>
  <si>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</si>
  <si>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</si>
  <si>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</si>
  <si>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</si>
  <si>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</si>
  <si>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</si>
  <si>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</si>
  <si>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</si>
  <si>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</si>
  <si>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</si>
  <si>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</si>
  <si>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</si>
  <si>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</si>
  <si>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</si>
  <si>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</si>
  <si>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</si>
  <si>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</si>
  <si>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</si>
  <si>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</si>
  <si>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</si>
  <si>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</si>
  <si>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</si>
  <si>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</si>
  <si>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</si>
  <si>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</si>
  <si>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</si>
  <si>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</si>
  <si>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</si>
  <si>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</si>
  <si>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</si>
  <si>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</si>
  <si>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</si>
  <si>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</si>
  <si>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</si>
  <si>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</si>
  <si>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</si>
  <si>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</si>
  <si>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</si>
  <si>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</si>
  <si>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</si>
  <si>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</si>
  <si>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</si>
  <si>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</si>
  <si>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</si>
  <si>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</si>
  <si>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</si>
  <si>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</si>
  <si>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</si>
  <si>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</si>
  <si>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</si>
  <si>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</si>
  <si>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</si>
  <si>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</si>
  <si>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</si>
  <si>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</si>
  <si>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</si>
  <si>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</si>
  <si>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</si>
  <si>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</si>
  <si>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</si>
  <si>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</si>
  <si>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</si>
  <si>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</si>
  <si>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</si>
  <si>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</si>
  <si>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</si>
  <si>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</si>
  <si>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</si>
  <si>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</si>
  <si>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</si>
  <si>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</si>
  <si>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</si>
  <si>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</si>
  <si>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</si>
  <si>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</si>
  <si>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</si>
  <si>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</si>
  <si>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</si>
  <si>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</si>
  <si>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</si>
  <si>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</si>
  <si>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</si>
  <si>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</si>
  <si>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</si>
  <si>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</si>
  <si>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</si>
  <si>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</si>
  <si>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</si>
  <si>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</si>
  <si>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</si>
  <si>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</si>
  <si>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</si>
  <si>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</si>
  <si>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</si>
  <si>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</si>
  <si>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</si>
  <si>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</si>
  <si>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</si>
  <si>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</si>
  <si>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</si>
  <si>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</si>
  <si>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</si>
  <si>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</si>
  <si>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</si>
  <si>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</si>
  <si>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</si>
  <si>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</si>
  <si>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</si>
  <si>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</si>
  <si>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</si>
  <si>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</si>
  <si>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</si>
  <si>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</si>
  <si>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</si>
  <si>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</si>
  <si>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</si>
  <si>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</si>
  <si>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</si>
  <si>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</si>
  <si>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</si>
  <si>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</si>
  <si>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</si>
  <si>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</si>
  <si>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</si>
  <si>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</si>
  <si>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</si>
  <si>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</si>
  <si>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</si>
  <si>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</si>
  <si>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</si>
  <si>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</si>
  <si>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</si>
  <si>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</si>
  <si>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</si>
  <si>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</si>
  <si>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</si>
  <si>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</si>
  <si>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</si>
  <si>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</si>
  <si>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</si>
  <si>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</si>
  <si>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</si>
  <si>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</si>
  <si>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</si>
  <si>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</si>
  <si>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</si>
  <si>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</si>
  <si>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</si>
  <si>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</si>
  <si>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</si>
  <si>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</si>
  <si>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</si>
  <si>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</si>
  <si>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</si>
  <si>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</si>
  <si>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</si>
  <si>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</si>
  <si>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</si>
  <si>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</si>
  <si>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</si>
  <si>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</si>
  <si>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</si>
  <si>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</si>
  <si>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</si>
  <si>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</si>
  <si>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</si>
  <si>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</si>
  <si>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</si>
  <si>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</si>
  <si>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</si>
  <si>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</si>
  <si>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</si>
  <si>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</si>
  <si>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</si>
  <si>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</si>
  <si>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</si>
  <si>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</si>
  <si>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</si>
  <si>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</si>
  <si>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</si>
  <si>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</si>
  <si>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</si>
  <si>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</si>
  <si>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</si>
  <si>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</si>
  <si>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</si>
  <si>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</si>
  <si>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</si>
  <si>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</si>
  <si>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</si>
  <si>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</si>
  <si>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</si>
  <si>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</si>
  <si>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</si>
  <si>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</si>
  <si>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</si>
  <si>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</si>
  <si>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</si>
  <si>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</si>
  <si>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</si>
  <si>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</si>
  <si>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</si>
  <si>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</si>
  <si>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</si>
  <si>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</si>
  <si>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</si>
  <si>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</si>
  <si>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</si>
  <si>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</si>
  <si>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</si>
  <si>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</si>
  <si>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</si>
  <si>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</si>
  <si>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</si>
  <si>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</si>
  <si>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</si>
  <si>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</si>
  <si>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</si>
  <si>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</si>
  <si>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</si>
  <si>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</si>
  <si>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</si>
  <si>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</si>
  <si>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</si>
  <si>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</si>
  <si>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</si>
  <si>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</si>
  <si>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</si>
  <si>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</si>
  <si>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</si>
  <si>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</si>
  <si>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</si>
  <si>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</si>
  <si>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</si>
  <si>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</si>
  <si>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</si>
  <si>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</si>
  <si>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</si>
  <si>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</si>
  <si>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</si>
  <si>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</si>
  <si>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</si>
  <si>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</si>
  <si>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</si>
  <si>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</si>
  <si>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</si>
  <si>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</si>
  <si>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</si>
  <si>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</si>
  <si>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</si>
  <si>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</si>
  <si>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</si>
  <si>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</si>
  <si>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</si>
  <si>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</si>
  <si>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</si>
  <si>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</si>
  <si>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</si>
  <si>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</si>
  <si>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</si>
  <si>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</si>
  <si>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</si>
  <si>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</si>
  <si>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</si>
  <si>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</si>
  <si>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</si>
  <si>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</si>
  <si>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</si>
  <si>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</si>
  <si>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</si>
  <si>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</si>
  <si>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</si>
  <si>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</si>
  <si>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</si>
  <si>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</si>
  <si>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</si>
  <si>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</si>
  <si>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</si>
  <si>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</si>
  <si>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</si>
  <si>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</si>
  <si>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</si>
  <si>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</si>
  <si>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</si>
  <si>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</si>
  <si>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</si>
  <si>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</si>
  <si>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</si>
  <si>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</si>
  <si>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</si>
  <si>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</si>
  <si>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</si>
  <si>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</si>
  <si>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</si>
  <si>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</si>
  <si>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</si>
  <si>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</si>
  <si>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</si>
  <si>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</si>
  <si>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</si>
  <si>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</si>
  <si>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</si>
  <si>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</si>
  <si>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</si>
  <si>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</si>
  <si>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</si>
  <si>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</si>
  <si>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</si>
  <si>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</si>
  <si>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</si>
  <si>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</si>
  <si>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</si>
  <si>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</si>
  <si>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</si>
  <si>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</si>
  <si>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</si>
  <si>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</si>
  <si>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</si>
  <si>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</si>
  <si>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</si>
  <si>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</si>
  <si>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</si>
  <si>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</si>
  <si>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</si>
  <si>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</si>
  <si>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</si>
  <si>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</si>
  <si>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</si>
  <si>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</si>
  <si>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</si>
  <si>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</si>
  <si>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</si>
  <si>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</si>
  <si>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</si>
  <si>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</si>
  <si>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</si>
  <si>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</si>
  <si>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</si>
  <si>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</si>
  <si>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</si>
  <si>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</si>
  <si>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</si>
  <si>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</si>
  <si>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</si>
  <si>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</si>
  <si>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</si>
  <si>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</si>
  <si>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</si>
  <si>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</si>
  <si>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</si>
  <si>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</si>
  <si>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</si>
  <si>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</si>
  <si>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</si>
  <si>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</si>
  <si>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</si>
  <si>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</si>
  <si>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</si>
  <si>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</si>
  <si>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</si>
  <si>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</si>
  <si>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</si>
  <si>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</si>
  <si>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</si>
  <si>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</si>
  <si>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</si>
  <si>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</si>
  <si>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</si>
  <si>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</si>
  <si>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</si>
  <si>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</si>
  <si>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</si>
  <si>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</si>
  <si>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</si>
  <si>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</si>
  <si>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</si>
  <si>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</si>
  <si>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</si>
  <si>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</si>
  <si>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</si>
  <si>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</si>
  <si>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</si>
  <si>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</si>
  <si>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</si>
  <si>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</si>
  <si>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</si>
  <si>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</si>
  <si>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</si>
  <si>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</si>
  <si>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</si>
  <si>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</si>
  <si>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</si>
  <si>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</si>
  <si>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</si>
  <si>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</si>
  <si>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</si>
  <si>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</si>
  <si>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</si>
  <si>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</si>
  <si>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</si>
  <si>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</si>
  <si>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</si>
  <si>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</si>
  <si>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</si>
  <si>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</si>
  <si>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</si>
  <si>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</si>
  <si>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</si>
  <si>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</si>
  <si>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</si>
  <si>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</si>
  <si>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</si>
  <si>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</si>
  <si>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</si>
  <si>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</si>
  <si>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</si>
  <si>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</si>
  <si>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</si>
  <si>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</si>
  <si>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</si>
  <si>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</si>
  <si>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</si>
  <si>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</si>
  <si>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</si>
  <si>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</si>
  <si>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</si>
  <si>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</si>
  <si>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</si>
  <si>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</si>
  <si>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</si>
  <si>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</si>
  <si>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</si>
  <si>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</si>
  <si>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</si>
  <si>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</si>
  <si>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</si>
  <si>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</si>
  <si>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</si>
  <si>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</si>
  <si>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</si>
  <si>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</si>
  <si>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</si>
  <si>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</si>
  <si>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</si>
  <si>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</si>
  <si>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</si>
  <si>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</si>
  <si>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</si>
  <si>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</si>
  <si>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</si>
  <si>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</si>
  <si>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</si>
  <si>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</si>
  <si>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</si>
  <si>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</si>
  <si>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</si>
  <si>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</si>
  <si>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</si>
  <si>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</si>
  <si>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</si>
  <si>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</si>
  <si>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</si>
  <si>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</si>
  <si>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</si>
  <si>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</si>
  <si>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</si>
  <si>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</si>
  <si>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</si>
  <si>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</si>
  <si>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</si>
  <si>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</si>
  <si>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</si>
  <si>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</si>
  <si>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</si>
  <si>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</si>
  <si>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</si>
  <si>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</si>
  <si>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</si>
  <si>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</si>
  <si>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</si>
  <si>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</si>
  <si>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</si>
  <si>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</si>
  <si>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</si>
  <si>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</si>
  <si>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</si>
  <si>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</si>
  <si>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</si>
  <si>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</si>
  <si>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</si>
  <si>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</si>
  <si>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</si>
  <si>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</si>
  <si>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</si>
  <si>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</si>
  <si>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</si>
  <si>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</si>
  <si>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</si>
  <si>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</si>
  <si>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</si>
  <si>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</si>
  <si>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</si>
  <si>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</si>
  <si>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</si>
  <si>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</si>
  <si>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</si>
  <si>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</si>
  <si>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</si>
  <si>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</si>
  <si>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</si>
  <si>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</si>
  <si>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</si>
  <si>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</si>
  <si>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</si>
  <si>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</si>
  <si>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</si>
  <si>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</si>
  <si>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</si>
  <si>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</si>
  <si>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</si>
  <si>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</si>
  <si>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</si>
  <si>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</si>
  <si>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</si>
  <si>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</si>
  <si>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</si>
  <si>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</si>
  <si>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</si>
  <si>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</si>
  <si>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</si>
  <si>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</si>
  <si>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</si>
  <si>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</si>
  <si>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</si>
  <si>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</si>
  <si>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</si>
  <si>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</si>
  <si>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</si>
  <si>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</si>
  <si>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</si>
  <si>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</si>
  <si>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</si>
  <si>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</si>
  <si>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</si>
  <si>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</si>
  <si>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</si>
  <si>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</si>
  <si>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</si>
  <si>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</si>
  <si>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</si>
  <si>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</si>
  <si>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</si>
  <si>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</si>
  <si>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</si>
  <si>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</si>
  <si>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</si>
  <si>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</si>
  <si>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</si>
  <si>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</si>
  <si>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</si>
  <si>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</si>
  <si>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</si>
  <si>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</si>
  <si>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</si>
  <si>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</si>
  <si>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</si>
  <si>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</si>
  <si>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</si>
  <si>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</si>
  <si>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</si>
  <si>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</si>
  <si>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</si>
  <si>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</si>
  <si>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</si>
  <si>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</si>
  <si>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</si>
  <si>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</si>
  <si>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</si>
  <si>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</si>
  <si>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</si>
  <si>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</si>
  <si>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</si>
  <si>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</si>
  <si>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</si>
  <si>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</si>
  <si>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</si>
  <si>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</si>
  <si>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</si>
  <si>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</si>
  <si>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</si>
  <si>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</si>
  <si>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</si>
  <si>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</si>
  <si>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</si>
  <si>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</si>
  <si>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</si>
  <si>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</si>
  <si>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</si>
  <si>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</si>
  <si>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</si>
  <si>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</si>
  <si>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</si>
  <si>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</si>
  <si>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</si>
  <si>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</si>
  <si>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</si>
  <si>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</si>
  <si>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</si>
  <si>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</si>
  <si>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</si>
  <si>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</si>
  <si>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</si>
  <si>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</si>
  <si>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</si>
  <si>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</si>
  <si>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</si>
  <si>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</si>
  <si>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</si>
  <si>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</si>
  <si>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</si>
  <si>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</si>
  <si>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</si>
  <si>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</si>
  <si>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</si>
  <si>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</si>
  <si>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</si>
  <si>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</si>
  <si>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</si>
  <si>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</si>
  <si>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</si>
  <si>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</si>
  <si>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</si>
  <si>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</si>
  <si>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</si>
  <si>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</si>
  <si>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</si>
  <si>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</si>
  <si>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</si>
  <si>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</si>
  <si>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</si>
  <si>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</si>
  <si>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</si>
  <si>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</si>
  <si>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</si>
  <si>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</si>
  <si>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</si>
  <si>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</si>
  <si>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</si>
  <si>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</si>
  <si>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</si>
  <si>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</si>
  <si>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</si>
  <si>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</si>
  <si>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</si>
  <si>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</si>
  <si>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</si>
  <si>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</si>
  <si>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</si>
  <si>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</si>
  <si>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</si>
  <si>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</si>
  <si>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</si>
  <si>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</si>
  <si>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</si>
  <si>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</si>
  <si>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</si>
  <si>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</si>
  <si>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</si>
  <si>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</si>
  <si>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</si>
  <si>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</si>
  <si>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</si>
  <si>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</si>
  <si>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</si>
  <si>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</si>
  <si>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</si>
  <si>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</si>
  <si>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</si>
  <si>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</si>
  <si>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</si>
  <si>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</si>
  <si>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</si>
  <si>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</si>
  <si>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</si>
  <si>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</si>
  <si>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</si>
  <si>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</si>
  <si>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</si>
  <si>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</si>
  <si>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</si>
  <si>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</si>
  <si>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</si>
  <si>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</si>
  <si>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</si>
  <si>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</si>
  <si>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</si>
  <si>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</si>
  <si>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</si>
  <si>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</si>
  <si>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</si>
  <si>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</si>
  <si>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</si>
  <si>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</si>
  <si>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</si>
  <si>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</si>
  <si>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</si>
  <si>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</si>
  <si>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</si>
  <si>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</si>
  <si>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</si>
  <si>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</si>
  <si>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</si>
  <si>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</si>
  <si>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</si>
  <si>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</si>
  <si>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</si>
  <si>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</si>
  <si>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</si>
  <si>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</si>
  <si>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</si>
  <si>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</si>
  <si>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</si>
  <si>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</si>
  <si>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</si>
  <si>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</si>
  <si>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</si>
  <si>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</si>
  <si>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</si>
  <si>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</si>
  <si>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</si>
  <si>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</si>
  <si>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</si>
  <si>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</si>
  <si>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</si>
  <si>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</si>
  <si>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</si>
  <si>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</si>
  <si>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</si>
  <si>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</si>
  <si>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</si>
  <si>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</si>
  <si>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</si>
  <si>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</si>
  <si>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</si>
  <si>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</si>
  <si>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</si>
  <si>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</si>
  <si>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</si>
  <si>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</si>
  <si>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</si>
  <si>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</si>
  <si>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</si>
  <si>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</si>
  <si>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</si>
  <si>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</si>
  <si>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</si>
  <si>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</si>
  <si>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</si>
  <si>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</si>
  <si>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</si>
  <si>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</si>
  <si>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</si>
  <si>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</si>
  <si>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</si>
  <si>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</si>
  <si>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</si>
  <si>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</si>
  <si>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</si>
  <si>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</si>
  <si>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</si>
  <si>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</si>
  <si>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</si>
  <si>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</si>
  <si>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</si>
  <si>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</si>
  <si>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</si>
  <si>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</si>
  <si>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</si>
  <si>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</si>
  <si>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</si>
  <si>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</si>
  <si>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</si>
  <si>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</si>
  <si>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</si>
  <si>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</si>
  <si>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</si>
  <si>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</si>
  <si>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</si>
  <si>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</si>
  <si>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</si>
  <si>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</si>
  <si>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</si>
  <si>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</si>
  <si>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</si>
  <si>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</si>
  <si>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</si>
  <si>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</si>
  <si>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</si>
  <si>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</si>
  <si>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</si>
  <si>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</si>
  <si>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</si>
  <si>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</si>
  <si>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</si>
  <si>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</si>
  <si>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</si>
  <si>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</si>
  <si>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</si>
  <si>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</si>
  <si>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</si>
  <si>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</si>
  <si>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</si>
  <si>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</si>
  <si>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</si>
  <si>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</si>
  <si>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</si>
  <si>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</si>
  <si>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</si>
  <si>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</si>
  <si>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</si>
  <si>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</si>
  <si>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</si>
  <si>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</si>
  <si>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</si>
  <si>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</si>
  <si>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</si>
  <si>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</si>
  <si>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</si>
  <si>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</si>
  <si>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</si>
  <si>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</si>
  <si>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</si>
  <si>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</si>
  <si>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</si>
  <si>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</si>
  <si>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</si>
  <si>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</si>
  <si>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</si>
  <si>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</si>
  <si>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</si>
  <si>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</si>
  <si>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</si>
  <si>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</si>
  <si>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</si>
  <si>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</si>
  <si>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</si>
  <si>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</si>
  <si>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</si>
  <si>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</si>
  <si>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</si>
  <si>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</si>
  <si>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</si>
  <si>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</si>
  <si>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</si>
  <si>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</si>
  <si>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</si>
  <si>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</si>
  <si>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</si>
  <si>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</si>
  <si>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</si>
  <si>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</si>
  <si>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</si>
  <si>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</si>
  <si>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</si>
  <si>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</si>
  <si>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</si>
  <si>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</si>
  <si>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</si>
  <si>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</si>
  <si>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</si>
  <si>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</si>
  <si>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</si>
  <si>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</si>
  <si>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</si>
  <si>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</si>
  <si>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</si>
  <si>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</si>
  <si>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</si>
  <si>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</si>
  <si>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</si>
  <si>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</si>
  <si>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</si>
  <si>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</si>
  <si>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</si>
  <si>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</si>
  <si>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</si>
  <si>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</si>
  <si>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</si>
  <si>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</si>
  <si>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</si>
  <si>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</si>
  <si>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</si>
  <si>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</si>
  <si>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</si>
  <si>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</si>
  <si>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</si>
  <si>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</si>
  <si>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</si>
  <si>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</si>
  <si>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</si>
  <si>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</si>
  <si>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</si>
  <si>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</si>
  <si>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</si>
  <si>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</si>
  <si>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</si>
  <si>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</si>
  <si>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</si>
  <si>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</si>
  <si>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</si>
  <si>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</si>
  <si>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</si>
  <si>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</si>
  <si>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</si>
  <si>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</si>
  <si>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</si>
  <si>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</si>
  <si>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</si>
  <si>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</si>
  <si>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</si>
  <si>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</si>
  <si>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</si>
  <si>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</si>
  <si>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</si>
  <si>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</si>
  <si>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</si>
  <si>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</si>
  <si>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</si>
  <si>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</si>
  <si>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</si>
  <si>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</si>
  <si>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</si>
  <si>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</si>
  <si>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</si>
  <si>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</si>
  <si>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</si>
  <si>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</si>
  <si>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</si>
  <si>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</si>
  <si>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</si>
  <si>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</si>
  <si>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</si>
  <si>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</si>
  <si>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</si>
  <si>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</si>
  <si>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</si>
  <si>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</si>
  <si>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</si>
  <si>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</si>
  <si>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</si>
  <si>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</si>
  <si>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</si>
  <si>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</si>
  <si>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</si>
  <si>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</si>
  <si>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</si>
  <si>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</si>
  <si>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</si>
  <si>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</si>
  <si>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</si>
  <si>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</si>
  <si>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</si>
  <si>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</si>
  <si>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</si>
  <si>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</si>
  <si>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</si>
  <si>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</si>
  <si>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</si>
  <si>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</si>
  <si>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</si>
  <si>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</si>
  <si>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</si>
  <si>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</si>
  <si>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</si>
  <si>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</si>
  <si>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</si>
  <si>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</si>
  <si>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</si>
  <si>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</si>
  <si>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</si>
  <si>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</si>
  <si>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</si>
  <si>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</si>
  <si>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</si>
  <si>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</si>
  <si>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</si>
  <si>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</si>
  <si>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</si>
  <si>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</si>
  <si>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</si>
  <si>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</si>
  <si>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</si>
  <si>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</si>
  <si>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</si>
  <si>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</si>
  <si>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</si>
  <si>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</si>
  <si>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</si>
  <si>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</si>
  <si>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</si>
  <si>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</si>
  <si>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</si>
  <si>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</si>
  <si>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</si>
  <si>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</si>
  <si>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</si>
  <si>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</si>
  <si>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</si>
  <si>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</si>
  <si>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</si>
  <si>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</si>
  <si>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</si>
  <si>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</si>
  <si>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</si>
  <si>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</si>
  <si>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</si>
  <si>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</si>
  <si>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</si>
  <si>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</si>
  <si>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</si>
  <si>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</si>
  <si>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</si>
  <si>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</si>
  <si>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</si>
  <si>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</si>
  <si>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</si>
  <si>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</si>
  <si>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</si>
  <si>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</si>
  <si>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</si>
  <si>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</si>
  <si>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</si>
  <si>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</si>
  <si>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</si>
  <si>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</si>
  <si>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</si>
  <si>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</si>
  <si>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</si>
  <si>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</si>
  <si>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</si>
  <si>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</si>
  <si>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</si>
  <si>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</si>
  <si>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</si>
  <si>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</si>
  <si>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</si>
  <si>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</si>
  <si>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</si>
  <si>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</si>
  <si>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</si>
  <si>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</si>
  <si>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</si>
  <si>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</si>
  <si>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</si>
  <si>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</si>
  <si>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</si>
  <si>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</si>
  <si>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</si>
  <si>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</si>
  <si>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</si>
  <si>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</si>
  <si>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</si>
  <si>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</si>
  <si>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</si>
  <si>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</si>
  <si>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</si>
  <si>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</si>
  <si>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</si>
  <si>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</si>
  <si>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</si>
  <si>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</si>
  <si>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</si>
  <si>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</si>
  <si>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</si>
  <si>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</si>
  <si>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</si>
  <si>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</si>
  <si>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</si>
  <si>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</si>
  <si>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</si>
  <si>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</si>
  <si>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</si>
  <si>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</si>
  <si>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</si>
  <si>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</si>
  <si>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</si>
  <si>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</si>
  <si>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</si>
  <si>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</si>
  <si>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</si>
  <si>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</si>
  <si>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</si>
  <si>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</si>
  <si>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</si>
  <si>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</si>
  <si>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</si>
  <si>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</si>
  <si>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</si>
  <si>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</si>
  <si>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</si>
  <si>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</si>
  <si>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</si>
  <si>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</si>
  <si>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</si>
  <si>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</si>
  <si>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</si>
  <si>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</si>
  <si>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</si>
  <si>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</si>
  <si>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</si>
  <si>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</si>
  <si>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</si>
  <si>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</si>
  <si>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</si>
  <si>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</si>
  <si>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</si>
  <si>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</si>
  <si>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</si>
  <si>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</si>
  <si>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</si>
  <si>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</si>
  <si>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</si>
  <si>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</si>
  <si>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</si>
  <si>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</si>
  <si>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</si>
  <si>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</si>
  <si>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</si>
  <si>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</si>
  <si>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</si>
  <si>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</si>
  <si>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</si>
  <si>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</si>
  <si>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</si>
  <si>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</si>
  <si>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</si>
  <si>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</si>
  <si>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</si>
  <si>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</si>
  <si>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</si>
  <si>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</si>
  <si>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</si>
  <si>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</si>
  <si>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</si>
  <si>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</si>
  <si>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</si>
  <si>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</si>
  <si>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</si>
  <si>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</si>
  <si>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</si>
  <si>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</si>
  <si>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</si>
  <si>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</si>
  <si>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</si>
  <si>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</si>
  <si>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</si>
  <si>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</si>
  <si>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</si>
  <si>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</si>
  <si>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</si>
  <si>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</si>
  <si>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</si>
  <si>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</si>
  <si>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</si>
  <si>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</si>
  <si>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</si>
  <si>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</si>
  <si>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</si>
  <si>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</si>
  <si>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</si>
  <si>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</si>
  <si>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</si>
  <si>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</si>
  <si>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</si>
  <si>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</si>
  <si>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</si>
  <si>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</si>
  <si>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</si>
  <si>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</si>
  <si>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</si>
  <si>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</si>
  <si>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</si>
  <si>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</si>
  <si>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</si>
  <si>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</si>
  <si>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</si>
  <si>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</si>
  <si>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</si>
  <si>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</si>
  <si>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</si>
  <si>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</si>
  <si>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</si>
  <si>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</si>
  <si>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</si>
  <si>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</si>
  <si>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</si>
  <si>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</si>
  <si>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</si>
  <si>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</si>
  <si>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</si>
  <si>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</si>
  <si>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</si>
  <si>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</si>
  <si>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</si>
  <si>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</si>
  <si>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</si>
  <si>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</si>
  <si>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</si>
  <si>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</si>
  <si>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</si>
  <si>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</si>
  <si>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</si>
  <si>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</si>
  <si>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</si>
  <si>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</si>
  <si>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</si>
  <si>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</si>
  <si>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</si>
  <si>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</si>
  <si>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</si>
  <si>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</si>
  <si>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</si>
  <si>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</si>
  <si>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</si>
  <si>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</si>
  <si>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</si>
  <si>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</si>
  <si>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</si>
  <si>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</si>
  <si>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</si>
  <si>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</si>
  <si>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</si>
  <si>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</si>
  <si>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</si>
  <si>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</si>
  <si>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</si>
  <si>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</si>
  <si>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</si>
  <si>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</si>
  <si>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</si>
  <si>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</si>
  <si>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</si>
  <si>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</si>
  <si>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</si>
  <si>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</si>
  <si>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</si>
  <si>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</si>
  <si>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</si>
  <si>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</si>
  <si>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</si>
  <si>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</si>
  <si>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</si>
  <si>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</si>
  <si>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</si>
  <si>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</si>
  <si>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</si>
  <si>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</si>
  <si>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</si>
  <si>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</si>
  <si>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</si>
  <si>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</si>
  <si>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</si>
  <si>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</si>
  <si>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</si>
  <si>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</si>
  <si>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</si>
  <si>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</si>
  <si>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</si>
  <si>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</si>
  <si>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</si>
  <si>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</si>
  <si>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</si>
  <si>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</si>
  <si>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</si>
  <si>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</si>
  <si>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</si>
  <si>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</si>
  <si>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</si>
  <si>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</si>
  <si>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</si>
  <si>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</si>
  <si>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</si>
  <si>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</si>
  <si>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</si>
  <si>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</si>
  <si>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</si>
  <si>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</si>
  <si>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</si>
  <si>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</si>
  <si>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</si>
  <si>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</si>
  <si>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</si>
  <si>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</si>
  <si>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</si>
  <si>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</si>
  <si>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</si>
  <si>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</si>
  <si>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</si>
  <si>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</si>
  <si>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</si>
  <si>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</si>
  <si>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</si>
  <si>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</si>
  <si>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</si>
  <si>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</si>
  <si>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</si>
  <si>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</si>
  <si>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</si>
  <si>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</si>
  <si>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</si>
  <si>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</si>
  <si>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</si>
  <si>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</si>
  <si>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</si>
  <si>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</si>
  <si>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</si>
  <si>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</si>
  <si>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</si>
  <si>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</si>
  <si>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</si>
  <si>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</si>
  <si>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</si>
  <si>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</si>
  <si>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</si>
  <si>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</si>
  <si>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</si>
  <si>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</si>
  <si>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</si>
  <si>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</si>
  <si>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</si>
  <si>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</si>
  <si>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</si>
  <si>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</si>
  <si>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</si>
  <si>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</si>
  <si>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</si>
  <si>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</si>
  <si>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</si>
  <si>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</si>
  <si>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</si>
  <si>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</si>
  <si>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</si>
  <si>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</si>
  <si>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</si>
  <si>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</si>
  <si>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</si>
  <si>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</si>
  <si>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</si>
  <si>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</si>
  <si>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</si>
  <si>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</si>
  <si>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</si>
  <si>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</si>
  <si>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</si>
  <si>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</si>
  <si>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</si>
  <si>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</si>
  <si>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</si>
  <si>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</si>
  <si>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</si>
  <si>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</si>
  <si>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</si>
  <si>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</si>
  <si>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</si>
  <si>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</si>
  <si>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</si>
  <si>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</si>
  <si>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</si>
  <si>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</si>
  <si>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</si>
  <si>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</si>
  <si>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</si>
  <si>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</si>
  <si>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</si>
  <si>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</si>
  <si>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</si>
  <si>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</si>
  <si>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</si>
  <si>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</si>
  <si>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</si>
  <si>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</si>
  <si>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</si>
  <si>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</si>
  <si>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</si>
  <si>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</si>
  <si>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</si>
  <si>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</si>
  <si>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</si>
  <si>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</si>
  <si>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</si>
  <si>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</si>
  <si>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</si>
  <si>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</si>
  <si>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</si>
  <si>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</si>
  <si>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</si>
  <si>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</si>
  <si>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</si>
  <si>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</si>
  <si>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</si>
  <si>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</si>
  <si>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</si>
  <si>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</si>
  <si>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</si>
  <si>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</si>
  <si>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</si>
  <si>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</si>
  <si>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</si>
  <si>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</si>
  <si>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</si>
  <si>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</si>
  <si>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</si>
  <si>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</si>
  <si>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</si>
  <si>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</si>
  <si>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</si>
  <si>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</si>
  <si>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</si>
  <si>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</si>
  <si>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</si>
  <si>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</si>
  <si>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</si>
  <si>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</si>
  <si>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</si>
  <si>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</si>
  <si>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</si>
  <si>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</si>
  <si>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</si>
  <si>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</si>
  <si>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</si>
  <si>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</si>
  <si>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</si>
  <si>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</si>
  <si>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</si>
  <si>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</si>
  <si>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</si>
  <si>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</si>
  <si>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</si>
  <si>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</si>
  <si>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</si>
  <si>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</si>
  <si>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</si>
  <si>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</si>
  <si>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</si>
  <si>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</si>
  <si>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</si>
  <si>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</si>
  <si>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</si>
  <si>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</si>
  <si>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</si>
  <si>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</si>
  <si>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</si>
  <si>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</si>
  <si>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</si>
  <si>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</si>
  <si>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</si>
  <si>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</si>
  <si>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</si>
  <si>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</si>
  <si>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</si>
  <si>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</si>
  <si>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</si>
  <si>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</si>
  <si>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</si>
  <si>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</si>
  <si>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</si>
  <si>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</si>
  <si>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</si>
  <si>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</si>
  <si>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</si>
  <si>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</si>
  <si>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</si>
  <si>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</si>
  <si>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</si>
  <si>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</si>
  <si>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</si>
  <si>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</si>
  <si>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</si>
  <si>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</si>
  <si>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</si>
  <si>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</si>
  <si>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</si>
  <si>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</si>
  <si>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</si>
  <si>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</si>
  <si>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</si>
  <si>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</si>
  <si>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</si>
  <si>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</si>
  <si>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</si>
  <si>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</si>
  <si>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</si>
  <si>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</si>
  <si>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</si>
  <si>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</si>
  <si>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</si>
  <si>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</si>
  <si>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</si>
  <si>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</si>
  <si>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</si>
  <si>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</si>
  <si>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</si>
  <si>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</si>
  <si>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</si>
  <si>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</si>
  <si>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</si>
  <si>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</si>
  <si>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</si>
  <si>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</si>
  <si>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</si>
  <si>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</si>
  <si>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</si>
  <si>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</si>
  <si>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</si>
  <si>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</si>
  <si>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</si>
  <si>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</si>
  <si>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</si>
  <si>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</si>
  <si>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</si>
  <si>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</si>
  <si>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</si>
  <si>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</si>
  <si>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</si>
  <si>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</si>
  <si>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</si>
  <si>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</si>
  <si>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</si>
  <si>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</si>
  <si>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</si>
  <si>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</si>
  <si>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</si>
  <si>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</si>
  <si>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</si>
  <si>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</si>
  <si>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</si>
  <si>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</si>
  <si>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</si>
  <si>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</si>
  <si>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</si>
  <si>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</si>
  <si>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</si>
  <si>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</si>
  <si>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</si>
  <si>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</si>
  <si>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</si>
  <si>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</si>
  <si>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</si>
  <si>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</si>
  <si>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</si>
  <si>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</si>
  <si>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</si>
  <si>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</si>
  <si>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</si>
  <si>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</si>
  <si>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</si>
  <si>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</si>
  <si>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</si>
  <si>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</si>
  <si>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</si>
  <si>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</si>
  <si>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</si>
  <si>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</si>
  <si>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</si>
  <si>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</si>
  <si>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</si>
  <si>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</si>
  <si>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</si>
  <si>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</si>
  <si>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</si>
  <si>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</si>
  <si>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</si>
  <si>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</si>
  <si>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</si>
  <si>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</si>
  <si>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</si>
  <si>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</si>
  <si>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</si>
  <si>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</si>
  <si>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</si>
  <si>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</si>
  <si>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</si>
  <si>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</si>
  <si>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</si>
  <si>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</si>
  <si>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</si>
  <si>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</si>
  <si>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</si>
  <si>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</si>
  <si>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</si>
  <si>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</si>
  <si>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</si>
  <si>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</si>
  <si>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</si>
  <si>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</si>
  <si>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</si>
  <si>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</si>
  <si>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</si>
  <si>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</si>
  <si>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</si>
  <si>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</si>
  <si>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</si>
  <si>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</si>
  <si>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</si>
  <si>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</si>
  <si>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</si>
  <si>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</si>
  <si>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</si>
  <si>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</si>
  <si>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</si>
  <si>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</si>
  <si>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</si>
  <si>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</si>
  <si>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</si>
  <si>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</si>
  <si>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</si>
  <si>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</si>
  <si>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</si>
  <si>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</si>
  <si>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</si>
  <si>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</si>
  <si>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</si>
  <si>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</si>
  <si>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</si>
  <si>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</si>
  <si>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</si>
  <si>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</si>
  <si>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</si>
  <si>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</si>
  <si>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</si>
  <si>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</si>
  <si>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</si>
  <si>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</si>
  <si>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</si>
  <si>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</si>
  <si>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</si>
  <si>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</si>
  <si>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</si>
  <si>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</si>
  <si>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</si>
  <si>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</si>
  <si>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</si>
  <si>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</si>
  <si>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</si>
  <si>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</si>
  <si>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</si>
  <si>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</si>
  <si>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</si>
  <si>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</si>
  <si>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</si>
  <si>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</si>
  <si>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</si>
  <si>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</si>
  <si>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</si>
  <si>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</si>
  <si>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</si>
  <si>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</si>
  <si>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</si>
  <si>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</si>
  <si>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</si>
  <si>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</si>
  <si>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</si>
  <si>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</si>
  <si>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</si>
  <si>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</si>
  <si>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</si>
  <si>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</si>
  <si>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</si>
  <si>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</si>
  <si>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</si>
  <si>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</si>
  <si>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</si>
  <si>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</si>
  <si>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</si>
  <si>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</si>
  <si>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</si>
  <si>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</si>
  <si>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</si>
  <si>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</si>
  <si>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</si>
  <si>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</si>
  <si>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</si>
  <si>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</si>
  <si>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</si>
  <si>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</si>
  <si>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</si>
  <si>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</si>
  <si>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</si>
  <si>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</si>
  <si>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</si>
  <si>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</si>
  <si>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</si>
  <si>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</si>
  <si>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</si>
  <si>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</si>
  <si>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</si>
  <si>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</si>
  <si>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</si>
  <si>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</si>
  <si>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</si>
  <si>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</si>
  <si>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</si>
  <si>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</si>
  <si>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</si>
  <si>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</si>
  <si>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</si>
  <si>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</si>
  <si>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</si>
  <si>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</si>
  <si>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</si>
  <si>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</si>
  <si>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</si>
  <si>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</si>
  <si>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</si>
  <si>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</si>
  <si>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</si>
  <si>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</si>
  <si>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</si>
  <si>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</si>
  <si>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</si>
  <si>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</si>
  <si>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</si>
  <si>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</si>
  <si>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</si>
  <si>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</si>
  <si>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</si>
  <si>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</si>
  <si>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</si>
  <si>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</si>
  <si>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</si>
  <si>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</si>
  <si>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</si>
  <si>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</si>
  <si>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</si>
  <si>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</si>
  <si>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</si>
  <si>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</si>
  <si>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</si>
  <si>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</si>
  <si>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</si>
  <si>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</si>
  <si>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</si>
  <si>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</si>
  <si>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</si>
  <si>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</si>
  <si>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</si>
  <si>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</si>
  <si>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</si>
  <si>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</si>
  <si>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</si>
  <si>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</si>
  <si>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</si>
  <si>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</si>
  <si>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</si>
  <si>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</si>
  <si>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</si>
  <si>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</si>
  <si>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</si>
  <si>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</si>
  <si>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</si>
  <si>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</si>
  <si>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</si>
  <si>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</si>
  <si>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</si>
  <si>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</si>
  <si>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</si>
  <si>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</si>
  <si>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</si>
  <si>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</si>
  <si>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</si>
  <si>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</si>
  <si>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</si>
  <si>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</si>
  <si>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</si>
  <si>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</si>
  <si>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</si>
  <si>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</si>
  <si>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</si>
  <si>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</si>
  <si>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</si>
  <si>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</si>
  <si>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</si>
  <si>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</si>
  <si>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</si>
  <si>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</si>
  <si>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</si>
  <si>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</si>
  <si>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</si>
  <si>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</si>
  <si>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</si>
  <si>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</si>
  <si>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</si>
  <si>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</si>
  <si>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</si>
  <si>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</si>
  <si>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</si>
  <si>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</si>
  <si>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</si>
  <si>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</si>
  <si>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</si>
  <si>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</si>
  <si>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</si>
  <si>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</si>
  <si>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</si>
  <si>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</si>
  <si>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</si>
  <si>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</si>
  <si>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</si>
  <si>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</si>
  <si>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</si>
  <si>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</si>
  <si>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</si>
  <si>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</si>
  <si>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</si>
  <si>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</si>
  <si>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</si>
  <si>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</si>
  <si>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</si>
  <si>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</si>
  <si>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</si>
  <si>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</si>
  <si>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</si>
  <si>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</si>
  <si>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</si>
  <si>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</si>
  <si>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</si>
  <si>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</si>
  <si>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</si>
  <si>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</si>
  <si>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</si>
  <si>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</si>
  <si>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</si>
  <si>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</si>
  <si>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</si>
  <si>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</si>
  <si>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</si>
  <si>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</si>
  <si>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</si>
  <si>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</si>
  <si>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</si>
  <si>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</si>
  <si>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</si>
  <si>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</si>
  <si>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</si>
  <si>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</si>
  <si>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</si>
  <si>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</si>
  <si>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</si>
  <si>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</si>
  <si>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</si>
  <si>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</si>
  <si>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</si>
  <si>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</si>
  <si>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</si>
  <si>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</si>
  <si>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</si>
  <si>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</si>
  <si>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</si>
  <si>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</si>
  <si>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</si>
  <si>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</si>
  <si>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</si>
  <si>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</si>
  <si>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</si>
  <si>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</si>
  <si>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</si>
  <si>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</si>
  <si>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</si>
  <si>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</si>
  <si>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</si>
  <si>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</si>
  <si>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</si>
  <si>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</si>
  <si>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</si>
  <si>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</si>
  <si>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</si>
  <si>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</si>
  <si>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</si>
  <si>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</si>
  <si>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</si>
  <si>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</si>
  <si>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</si>
  <si>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</si>
  <si>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</si>
  <si>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</si>
  <si>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</si>
  <si>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</si>
  <si>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</si>
  <si>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</si>
  <si>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</si>
  <si>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</si>
  <si>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</si>
  <si>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</si>
  <si>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</si>
  <si>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</si>
  <si>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</si>
  <si>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</si>
  <si>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</si>
  <si>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</si>
  <si>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</si>
  <si>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</si>
  <si>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</si>
  <si>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</si>
  <si>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</si>
  <si>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</si>
  <si>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</si>
  <si>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</si>
  <si>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</si>
  <si>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</si>
  <si>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</si>
  <si>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</si>
  <si>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</si>
  <si>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</si>
  <si>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</si>
  <si>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</si>
  <si>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</si>
  <si>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</si>
  <si>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</si>
  <si>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</si>
  <si>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</si>
  <si>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</si>
  <si>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</si>
  <si>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</si>
  <si>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</si>
  <si>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</si>
  <si>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</si>
  <si>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</si>
  <si>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</si>
  <si>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</si>
  <si>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</si>
  <si>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</si>
  <si>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</si>
  <si>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</si>
  <si>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</si>
  <si>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</si>
  <si>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</si>
  <si>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</si>
  <si>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</si>
  <si>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</si>
  <si>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</si>
  <si>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</si>
  <si>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</si>
  <si>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</si>
  <si>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</si>
  <si>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</si>
  <si>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</si>
  <si>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</si>
  <si>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</si>
  <si>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</si>
  <si>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</si>
  <si>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</si>
  <si>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</si>
  <si>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</si>
  <si>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</si>
  <si>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</si>
  <si>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</si>
  <si>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</si>
  <si>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</si>
  <si>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</si>
  <si>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</si>
  <si>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</si>
  <si>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</si>
  <si>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</si>
  <si>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</si>
  <si>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</si>
  <si>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</si>
  <si>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</si>
  <si>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</si>
  <si>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</si>
  <si>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</si>
  <si>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</si>
  <si>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</si>
  <si>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</si>
  <si>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</si>
  <si>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</si>
  <si>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</si>
  <si>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</si>
  <si>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</si>
  <si>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</si>
  <si>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</si>
  <si>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</si>
  <si>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</si>
  <si>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</si>
  <si>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</si>
  <si>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</si>
  <si>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</si>
  <si>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</si>
  <si>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</si>
  <si>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</si>
  <si>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</si>
  <si>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</si>
  <si>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</si>
  <si>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</si>
  <si>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</si>
  <si>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</si>
  <si>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</si>
  <si>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</si>
  <si>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</si>
  <si>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</si>
  <si>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</si>
  <si>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</si>
  <si>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</si>
  <si>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</si>
  <si>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</si>
  <si>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</si>
  <si>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</si>
  <si>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</si>
  <si>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</si>
  <si>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</si>
  <si>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</si>
  <si>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</si>
  <si>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</si>
  <si>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</si>
  <si>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</si>
  <si>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</si>
  <si>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</si>
  <si>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</si>
  <si>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</si>
  <si>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</si>
  <si>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</si>
  <si>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</si>
  <si>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</si>
  <si>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</si>
  <si>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</si>
  <si>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</si>
  <si>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</si>
  <si>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</si>
  <si>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</si>
  <si>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</si>
  <si>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</si>
  <si>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</si>
  <si>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</si>
  <si>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</si>
  <si>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</si>
  <si>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</si>
  <si>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</si>
  <si>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</si>
  <si>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</si>
  <si>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</si>
  <si>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</si>
  <si>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</si>
  <si>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</si>
  <si>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</si>
  <si>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</si>
  <si>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</si>
  <si>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</si>
  <si>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</si>
  <si>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</si>
  <si>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</si>
  <si>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</si>
  <si>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</si>
  <si>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</si>
  <si>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</si>
  <si>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</si>
  <si>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</si>
  <si>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</si>
  <si>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</si>
  <si>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</si>
  <si>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</si>
  <si>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</si>
  <si>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</si>
  <si>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</si>
  <si>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</si>
  <si>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</si>
  <si>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</si>
  <si>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</si>
  <si>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</si>
  <si>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</si>
  <si>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</si>
  <si>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</si>
  <si>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</si>
  <si>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</si>
  <si>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</si>
  <si>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</si>
  <si>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</si>
  <si>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</si>
  <si>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</si>
  <si>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</si>
  <si>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</si>
  <si>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</si>
  <si>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</si>
  <si>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</si>
  <si>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</si>
  <si>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</si>
  <si>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</si>
  <si>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</si>
  <si>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</si>
  <si>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</si>
  <si>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</si>
  <si>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</si>
  <si>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</si>
  <si>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</si>
  <si>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</si>
  <si>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</si>
  <si>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</si>
  <si>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</si>
  <si>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</si>
  <si>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</si>
  <si>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</si>
  <si>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</si>
  <si>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</si>
  <si>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</si>
  <si>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</si>
  <si>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</si>
  <si>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</si>
  <si>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</si>
  <si>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</si>
  <si>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</si>
  <si>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</si>
  <si>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</si>
  <si>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</si>
  <si>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</si>
  <si>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</si>
  <si>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</si>
  <si>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</si>
  <si>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</si>
  <si>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</si>
  <si>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</si>
  <si>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</si>
  <si>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</si>
  <si>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</si>
  <si>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</si>
  <si>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</si>
  <si>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</si>
  <si>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</si>
  <si>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</si>
  <si>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</si>
  <si>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</si>
  <si>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</si>
  <si>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</si>
  <si>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</si>
  <si>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</si>
  <si>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</si>
  <si>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</si>
  <si>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</si>
  <si>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</si>
  <si>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</si>
  <si>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</si>
  <si>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</si>
  <si>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</si>
  <si>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</si>
  <si>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</si>
  <si>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</si>
  <si>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</si>
  <si>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</si>
  <si>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</si>
  <si>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</si>
  <si>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</si>
  <si>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</si>
  <si>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</si>
  <si>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</si>
  <si>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</si>
  <si>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</si>
  <si>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</si>
  <si>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</si>
  <si>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</si>
  <si>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</si>
  <si>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</si>
  <si>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</si>
  <si>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</si>
  <si>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</si>
  <si>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</si>
  <si>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</si>
  <si>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</si>
  <si>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</si>
  <si>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</si>
  <si>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</si>
  <si>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</si>
  <si>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</si>
  <si>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</si>
  <si>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</si>
  <si>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</si>
  <si>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</si>
  <si>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</si>
  <si>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</si>
  <si>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</si>
  <si>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</si>
  <si>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</si>
  <si>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</si>
  <si>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</si>
  <si>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</si>
  <si>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</si>
  <si>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</si>
  <si>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</si>
  <si>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</si>
  <si>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</si>
  <si>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</si>
  <si>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</si>
  <si>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</si>
  <si>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</si>
  <si>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</si>
  <si>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</si>
  <si>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</si>
  <si>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</si>
  <si>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</si>
  <si>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</si>
  <si>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</si>
  <si>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</si>
  <si>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</si>
  <si>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</si>
  <si>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</si>
  <si>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</si>
  <si>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</si>
  <si>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</si>
  <si>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</si>
  <si>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</si>
  <si>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</si>
  <si>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</si>
  <si>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</si>
  <si>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</si>
  <si>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</si>
  <si>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</si>
  <si>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</si>
  <si>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</si>
  <si>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</si>
  <si>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</si>
  <si>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</si>
  <si>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</si>
  <si>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</si>
  <si>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</si>
  <si>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</si>
  <si>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</si>
  <si>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</si>
  <si>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</si>
  <si>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</si>
  <si>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</si>
  <si>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</si>
  <si>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</si>
  <si>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</si>
  <si>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</si>
  <si>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</si>
  <si>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</si>
  <si>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</si>
  <si>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</si>
  <si>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</si>
  <si>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</si>
  <si>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</si>
  <si>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</si>
  <si>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</si>
  <si>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</si>
  <si>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</si>
  <si>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</si>
  <si>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</si>
  <si>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</si>
  <si>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</si>
  <si>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</si>
  <si>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</si>
  <si>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</si>
  <si>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</si>
  <si>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</si>
  <si>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</si>
  <si>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</si>
  <si>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</si>
  <si>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</si>
  <si>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</si>
  <si>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</si>
  <si>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</si>
  <si>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</si>
  <si>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</si>
  <si>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</si>
  <si>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</si>
  <si>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</si>
  <si>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</si>
  <si>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</si>
  <si>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</si>
  <si>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</si>
  <si>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</si>
  <si>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</si>
  <si>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</si>
  <si>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</si>
  <si>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</si>
  <si>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</si>
  <si>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</si>
  <si>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</si>
  <si>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</si>
  <si>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</si>
  <si>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</si>
  <si>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</si>
  <si>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</si>
  <si>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</si>
  <si>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</si>
  <si>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</si>
  <si>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</si>
  <si>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</si>
  <si>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</si>
  <si>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</si>
  <si>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</si>
  <si>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</si>
  <si>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</si>
  <si>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</si>
  <si>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</si>
  <si>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</si>
  <si>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</si>
  <si>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</si>
  <si>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</si>
  <si>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</si>
  <si>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</si>
  <si>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</si>
  <si>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</si>
  <si>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</si>
  <si>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</si>
  <si>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</si>
  <si>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</si>
  <si>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</si>
  <si>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</si>
  <si>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</si>
  <si>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</si>
  <si>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</si>
  <si>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</si>
  <si>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</si>
  <si>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</si>
  <si>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</si>
  <si>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</si>
  <si>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</si>
  <si>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</si>
  <si>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</si>
  <si>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</si>
  <si>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</si>
  <si>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</si>
  <si>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</si>
  <si>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</si>
  <si>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</si>
  <si>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</si>
  <si>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</si>
  <si>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</si>
  <si>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</si>
  <si>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</si>
  <si>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</si>
  <si>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</si>
  <si>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</si>
  <si>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</si>
  <si>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</si>
  <si>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</si>
  <si>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</si>
  <si>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</si>
  <si>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</si>
  <si>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</si>
  <si>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</si>
  <si>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</si>
  <si>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</si>
  <si>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</si>
  <si>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</si>
  <si>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</si>
  <si>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</si>
  <si>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</si>
  <si>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</si>
  <si>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</si>
  <si>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</si>
  <si>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</si>
  <si>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</si>
  <si>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</si>
  <si>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</si>
  <si>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</si>
  <si>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</si>
  <si>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</si>
  <si>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</si>
  <si>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</si>
  <si>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</si>
  <si>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</si>
  <si>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</si>
  <si>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</si>
  <si>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</si>
  <si>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</si>
  <si>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</si>
  <si>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</si>
  <si>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</si>
  <si>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</si>
  <si>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</si>
  <si>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</si>
  <si>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</si>
  <si>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</si>
  <si>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</si>
  <si>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</si>
  <si>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</si>
  <si>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</si>
  <si>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</si>
  <si>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</si>
  <si>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</si>
  <si>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</si>
  <si>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</si>
  <si>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</si>
  <si>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</si>
  <si>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</si>
  <si>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</si>
  <si>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</si>
  <si>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</si>
  <si>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</si>
  <si>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</si>
  <si>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</si>
  <si>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</si>
  <si>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</si>
  <si>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</si>
  <si>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</si>
  <si>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</si>
  <si>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</si>
  <si>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</si>
  <si>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</si>
  <si>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</si>
  <si>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</si>
  <si>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</si>
  <si>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</si>
  <si>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</si>
  <si>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</si>
  <si>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</si>
  <si>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</si>
  <si>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</si>
  <si>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</si>
  <si>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</si>
  <si>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</si>
  <si>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</si>
  <si>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</si>
  <si>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</si>
  <si>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</si>
  <si>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</si>
  <si>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</si>
  <si>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</si>
  <si>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</si>
  <si>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</si>
  <si>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</si>
  <si>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</si>
  <si>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</si>
  <si>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</si>
  <si>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</si>
  <si>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</si>
  <si>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</si>
  <si>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</si>
  <si>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</si>
  <si>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</si>
  <si>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</si>
  <si>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</si>
  <si>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</si>
  <si>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</si>
  <si>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</si>
  <si>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</si>
  <si>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</si>
  <si>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</si>
  <si>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</si>
  <si>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</si>
  <si>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</si>
  <si>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</si>
  <si>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</si>
  <si>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</si>
  <si>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</si>
  <si>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</si>
  <si>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</si>
  <si>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</si>
  <si>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</si>
  <si>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</si>
  <si>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</si>
  <si>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</si>
  <si>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</si>
  <si>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</si>
  <si>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</si>
  <si>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</si>
  <si>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</si>
  <si>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</si>
  <si>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</si>
  <si>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</si>
  <si>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</si>
  <si>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</si>
  <si>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</si>
  <si>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</si>
  <si>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</si>
  <si>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</si>
  <si>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</si>
  <si>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</si>
  <si>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</si>
  <si>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</si>
  <si>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</si>
  <si>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</si>
  <si>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</si>
  <si>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</si>
  <si>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</si>
  <si>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</si>
  <si>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</si>
  <si>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</si>
  <si>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</si>
  <si>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</si>
  <si>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</si>
  <si>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</si>
  <si>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</si>
  <si>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</si>
  <si>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</si>
  <si>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</si>
  <si>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</si>
  <si>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</si>
  <si>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</si>
  <si>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</si>
  <si>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</si>
  <si>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</si>
  <si>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</si>
  <si>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</si>
  <si>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</si>
  <si>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</si>
  <si>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</si>
  <si>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</si>
  <si>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</si>
  <si>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</si>
  <si>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</si>
  <si>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</si>
  <si>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</si>
  <si>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</si>
  <si>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</si>
  <si>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</si>
  <si>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</si>
  <si>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</si>
  <si>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</si>
  <si>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</si>
  <si>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</si>
  <si>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</si>
  <si>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</si>
  <si>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</si>
  <si>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</si>
  <si>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</si>
  <si>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</si>
  <si>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</si>
  <si>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</si>
  <si>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</si>
  <si>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</si>
  <si>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</si>
  <si>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</si>
  <si>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</si>
  <si>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</si>
  <si>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</si>
  <si>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</si>
  <si>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</si>
  <si>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</si>
  <si>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</si>
  <si>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</si>
  <si>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</si>
  <si>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</si>
  <si>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</si>
  <si>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</si>
  <si>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</si>
  <si>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</si>
  <si>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</si>
  <si>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</si>
  <si>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</si>
  <si>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</si>
  <si>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</si>
  <si>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</si>
  <si>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</si>
  <si>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</si>
  <si>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</si>
  <si>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</si>
  <si>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</si>
  <si>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</si>
  <si>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</si>
  <si>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</si>
  <si>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</si>
  <si>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</si>
  <si>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</si>
  <si>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</si>
  <si>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</si>
  <si>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</si>
  <si>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</si>
  <si>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</si>
  <si>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</si>
  <si>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</si>
  <si>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</si>
  <si>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</si>
  <si>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</si>
  <si>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</si>
  <si>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</si>
  <si>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</si>
  <si>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</si>
  <si>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</si>
  <si>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</si>
  <si>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</si>
  <si>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</si>
  <si>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</si>
  <si>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</si>
  <si>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</si>
  <si>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</si>
  <si>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</si>
  <si>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</si>
  <si>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</si>
  <si>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</si>
  <si>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</si>
  <si>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</si>
  <si>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</si>
  <si>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</si>
  <si>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</si>
  <si>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</si>
  <si>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</si>
  <si>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</si>
  <si>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</si>
  <si>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</si>
  <si>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</si>
  <si>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</si>
  <si>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</si>
  <si>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</si>
  <si>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</si>
  <si>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</si>
  <si>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</si>
  <si>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</si>
  <si>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</si>
  <si>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</si>
  <si>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</si>
  <si>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</si>
  <si>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</si>
  <si>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</si>
  <si>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</si>
  <si>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</si>
  <si>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</si>
  <si>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</si>
  <si>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</si>
  <si>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</si>
  <si>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</si>
  <si>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</si>
  <si>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</si>
  <si>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</si>
  <si>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</si>
  <si>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</si>
  <si>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</si>
  <si>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</si>
  <si>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</si>
  <si>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</si>
  <si>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</si>
  <si>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</si>
  <si>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</si>
  <si>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</si>
  <si>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</si>
  <si>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</si>
  <si>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</si>
  <si>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</si>
  <si>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</si>
  <si>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</si>
  <si>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</si>
  <si>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</si>
  <si>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</si>
  <si>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</si>
  <si>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</si>
  <si>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</si>
  <si>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</si>
  <si>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</si>
  <si>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</si>
  <si>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</si>
  <si>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</si>
  <si>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</si>
  <si>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</si>
  <si>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</si>
  <si>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</si>
  <si>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</si>
  <si>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</si>
  <si>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</si>
  <si>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</si>
  <si>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</si>
  <si>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</si>
  <si>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</si>
  <si>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</si>
  <si>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</si>
  <si>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</si>
  <si>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</si>
  <si>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</si>
  <si>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</si>
  <si>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</si>
  <si>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</si>
  <si>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</si>
  <si>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</si>
  <si>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</si>
  <si>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</si>
  <si>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</si>
  <si>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</si>
  <si>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</si>
  <si>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</si>
  <si>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</si>
  <si>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</si>
  <si>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</si>
  <si>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</si>
  <si>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</si>
  <si>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</si>
  <si>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</si>
  <si>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</si>
  <si>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</si>
  <si>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</si>
  <si>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</si>
  <si>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</si>
  <si>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</si>
  <si>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</si>
  <si>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</si>
  <si>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</si>
  <si>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</si>
  <si>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</si>
  <si>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</si>
  <si>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</si>
  <si>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</si>
  <si>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</si>
  <si>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</si>
  <si>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</si>
  <si>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</si>
  <si>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</si>
  <si>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</si>
  <si>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</si>
  <si>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</si>
  <si>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</si>
  <si>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</si>
  <si>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</si>
  <si>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</si>
  <si>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</si>
  <si>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</si>
  <si>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</si>
  <si>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</si>
  <si>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</si>
  <si>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</si>
  <si>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</si>
  <si>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</si>
  <si>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</si>
  <si>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</si>
  <si>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</si>
  <si>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</si>
  <si>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</si>
  <si>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</si>
  <si>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</si>
  <si>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</si>
  <si>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</si>
  <si>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</si>
  <si>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</si>
  <si>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</si>
  <si>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</si>
  <si>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</si>
  <si>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</si>
  <si>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</si>
  <si>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</si>
  <si>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</si>
  <si>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</si>
  <si>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</si>
  <si>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</si>
  <si>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</si>
  <si>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</si>
  <si>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</si>
  <si>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</si>
  <si>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</si>
  <si>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</si>
  <si>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</si>
  <si>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</si>
  <si>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</si>
  <si>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</si>
  <si>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</si>
  <si>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</si>
  <si>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</si>
  <si>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</si>
  <si>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</si>
  <si>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</si>
  <si>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</si>
  <si>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</si>
  <si>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</si>
  <si>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</si>
  <si>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</si>
  <si>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</si>
  <si>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</si>
  <si>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</si>
  <si>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</si>
  <si>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</si>
  <si>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</si>
  <si>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</si>
  <si>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</si>
  <si>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</si>
  <si>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</si>
  <si>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</si>
  <si>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</si>
  <si>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</si>
  <si>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</si>
  <si>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</si>
  <si>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</si>
  <si>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</si>
  <si>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</si>
  <si>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</si>
  <si>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</si>
  <si>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</si>
  <si>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</si>
  <si>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</si>
  <si>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</si>
  <si>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</si>
  <si>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</si>
  <si>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</si>
  <si>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</si>
  <si>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</si>
  <si>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</si>
  <si>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</si>
  <si>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</si>
  <si>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</si>
  <si>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</si>
  <si>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</si>
  <si>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</si>
  <si>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</si>
  <si>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</si>
  <si>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</si>
  <si>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</si>
  <si>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</si>
  <si>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</si>
  <si>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</si>
  <si>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</si>
  <si>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</si>
  <si>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</si>
  <si>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</si>
  <si>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</si>
  <si>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</si>
  <si>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</si>
  <si>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</si>
  <si>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</si>
  <si>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</si>
  <si>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</si>
  <si>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</si>
  <si>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</si>
  <si>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</si>
  <si>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</si>
  <si>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</si>
  <si>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</si>
  <si>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</si>
  <si>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</si>
  <si>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</si>
  <si>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</si>
  <si>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</si>
  <si>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</si>
  <si>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</si>
  <si>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</si>
  <si>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</si>
  <si>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</si>
  <si>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</si>
  <si>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</si>
  <si>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</si>
  <si>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</si>
  <si>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</si>
  <si>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</si>
  <si>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</si>
  <si>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</si>
  <si>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</si>
  <si>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</si>
  <si>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</si>
  <si>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</si>
  <si>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</si>
  <si>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</si>
  <si>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</si>
  <si>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</si>
  <si>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</si>
  <si>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</si>
  <si>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</si>
  <si>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</si>
  <si>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</si>
  <si>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</si>
  <si>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</si>
  <si>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</si>
  <si>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</si>
  <si>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</si>
  <si>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</si>
  <si>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</si>
  <si>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</si>
  <si>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</si>
  <si>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</si>
  <si>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</si>
  <si>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</si>
  <si>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</si>
  <si>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</si>
  <si>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</si>
  <si>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</si>
  <si>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</si>
  <si>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</si>
  <si>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</si>
  <si>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</si>
  <si>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</si>
  <si>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</si>
  <si>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</si>
  <si>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</si>
  <si>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</si>
  <si>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</si>
  <si>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</si>
  <si>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</si>
  <si>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</si>
  <si>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</si>
  <si>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</si>
  <si>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</si>
  <si>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</si>
  <si>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</si>
  <si>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</si>
  <si>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</si>
  <si>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</si>
  <si>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</si>
  <si>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</si>
  <si>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</si>
  <si>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</si>
  <si>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</si>
  <si>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</si>
  <si>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</si>
  <si>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</si>
  <si>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</si>
  <si>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</si>
  <si>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</si>
  <si>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</si>
  <si>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</si>
  <si>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</si>
  <si>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</si>
  <si>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</si>
  <si>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</si>
  <si>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</si>
  <si>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</si>
  <si>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</si>
  <si>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</si>
  <si>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</si>
  <si>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</si>
  <si>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</si>
  <si>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</si>
  <si>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</si>
  <si>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</si>
  <si>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</si>
  <si>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</si>
  <si>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</si>
  <si>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</si>
  <si>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</si>
  <si>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</si>
  <si>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</si>
  <si>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</si>
  <si>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</si>
  <si>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</si>
  <si>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</si>
  <si>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</si>
  <si>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</si>
  <si>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</si>
  <si>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</si>
  <si>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</si>
  <si>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</si>
  <si>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</si>
  <si>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</si>
  <si>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</si>
  <si>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</si>
  <si>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</si>
  <si>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</si>
  <si>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</si>
  <si>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</si>
  <si>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</si>
  <si>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</si>
  <si>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</si>
  <si>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</si>
  <si>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</si>
  <si>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</si>
  <si>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</si>
  <si>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</si>
  <si>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</si>
  <si>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</si>
  <si>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</si>
  <si>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</si>
  <si>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</si>
  <si>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</si>
  <si>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</si>
  <si>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</si>
  <si>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</si>
  <si>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</si>
  <si>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</si>
  <si>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</si>
  <si>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</si>
  <si>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</si>
  <si>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</si>
  <si>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</si>
  <si>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</si>
  <si>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</si>
  <si>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</si>
  <si>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</si>
  <si>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</si>
  <si>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</si>
  <si>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</si>
  <si>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</si>
  <si>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</si>
  <si>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</si>
  <si>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</si>
  <si>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</si>
  <si>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</si>
  <si>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</si>
  <si>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</si>
  <si>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</si>
  <si>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</si>
  <si>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</si>
  <si>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</si>
  <si>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</si>
  <si>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</si>
  <si>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</si>
  <si>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</si>
  <si>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</si>
  <si>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</si>
  <si>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</si>
  <si>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</si>
  <si>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</si>
  <si>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</si>
  <si>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</si>
  <si>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</si>
  <si>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</si>
  <si>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</si>
  <si>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</si>
  <si>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</si>
  <si>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</si>
  <si>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</si>
  <si>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</si>
  <si>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</si>
  <si>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</si>
  <si>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</si>
  <si>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</si>
  <si>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</si>
  <si>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</si>
  <si>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</si>
  <si>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</si>
  <si>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</si>
  <si>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</si>
  <si>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</si>
  <si>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</si>
  <si>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</si>
  <si>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</si>
  <si>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</si>
  <si>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</si>
  <si>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</si>
  <si>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</si>
  <si>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</si>
  <si>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</si>
  <si>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</si>
  <si>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</si>
  <si>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</si>
  <si>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</si>
  <si>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</si>
  <si>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</si>
  <si>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</si>
  <si>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</si>
  <si>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</si>
  <si>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</si>
  <si>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</si>
  <si>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</si>
  <si>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</si>
  <si>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</si>
  <si>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</si>
  <si>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</si>
  <si>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</si>
  <si>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</si>
  <si>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</si>
  <si>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</si>
  <si>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</si>
  <si>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</si>
  <si>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</si>
  <si>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</si>
  <si>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</si>
  <si>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</si>
  <si>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</si>
  <si>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</si>
  <si>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</si>
  <si>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</si>
  <si>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</si>
  <si>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</si>
  <si>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</si>
  <si>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</si>
  <si>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</si>
  <si>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</si>
  <si>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</si>
  <si>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</si>
  <si>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</si>
  <si>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</si>
  <si>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</si>
  <si>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</si>
  <si>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</si>
  <si>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</si>
  <si>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</si>
  <si>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</si>
  <si>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</si>
  <si>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</si>
  <si>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</si>
  <si>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</si>
  <si>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</si>
  <si>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</si>
  <si>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</si>
  <si>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</si>
  <si>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</si>
  <si>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</si>
  <si>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</si>
  <si>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</si>
  <si>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</si>
  <si>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</si>
  <si>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</si>
  <si>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</si>
  <si>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</si>
  <si>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</si>
  <si>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</si>
  <si>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</si>
  <si>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</si>
  <si>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</si>
  <si>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</si>
  <si>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</si>
  <si>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</si>
  <si>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</si>
  <si>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</si>
  <si>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</si>
  <si>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</si>
  <si>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</si>
  <si>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</si>
  <si>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</si>
  <si>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</si>
  <si>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</si>
  <si>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</si>
  <si>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</si>
  <si>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</si>
  <si>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</si>
  <si>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</si>
  <si>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</si>
  <si>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</si>
  <si>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</si>
  <si>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</si>
  <si>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</si>
  <si>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</si>
  <si>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</si>
  <si>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</si>
  <si>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</si>
  <si>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</si>
  <si>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</si>
  <si>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</si>
  <si>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</si>
  <si>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</si>
  <si>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</si>
  <si>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</si>
  <si>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</si>
  <si>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</si>
  <si>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</si>
  <si>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</si>
  <si>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</si>
  <si>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</si>
  <si>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</si>
  <si>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</si>
  <si>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</si>
  <si>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</si>
  <si>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</si>
  <si>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</si>
  <si>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</si>
  <si>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</si>
  <si>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</si>
  <si>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</si>
  <si>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</si>
  <si>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</si>
  <si>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</si>
  <si>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</si>
  <si>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</si>
  <si>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</si>
  <si>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</si>
  <si>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</si>
  <si>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</si>
  <si>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</si>
  <si>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</si>
  <si>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</si>
  <si>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</si>
  <si>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</si>
  <si>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</si>
  <si>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</si>
  <si>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</si>
  <si>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</si>
  <si>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</si>
  <si>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</si>
  <si>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</si>
  <si>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</si>
  <si>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</si>
  <si>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</si>
  <si>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</si>
  <si>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</si>
  <si>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</si>
  <si>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</si>
  <si>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</si>
  <si>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</si>
  <si>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</si>
  <si>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</si>
  <si>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</si>
  <si>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</si>
  <si>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</si>
  <si>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</si>
  <si>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</si>
  <si>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</si>
  <si>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</si>
  <si>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</si>
  <si>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</si>
  <si>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</si>
  <si>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</si>
  <si>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</si>
  <si>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</si>
  <si>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</si>
  <si>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</si>
  <si>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</si>
  <si>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</si>
  <si>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</si>
  <si>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</si>
  <si>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</si>
  <si>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</si>
  <si>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</si>
  <si>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</si>
  <si>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</si>
  <si>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</si>
  <si>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</si>
  <si>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</si>
  <si>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</si>
  <si>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</si>
  <si>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</si>
  <si>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</si>
  <si>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</si>
  <si>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</si>
  <si>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</si>
  <si>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</si>
  <si>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</si>
  <si>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</si>
  <si>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</si>
  <si>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</si>
  <si>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</si>
  <si>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</si>
  <si>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</si>
  <si>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</si>
  <si>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</si>
  <si>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</si>
  <si>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</si>
  <si>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</si>
  <si>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</si>
  <si>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</si>
  <si>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</si>
  <si>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</si>
  <si>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</si>
  <si>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</si>
  <si>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</si>
  <si>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</si>
  <si>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</si>
  <si>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</si>
  <si>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</si>
  <si>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</si>
  <si>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</si>
  <si>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</si>
  <si>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</si>
  <si>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</si>
  <si>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</si>
  <si>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</si>
  <si>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</si>
  <si>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</si>
  <si>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</si>
  <si>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</si>
  <si>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</si>
  <si>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</si>
  <si>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</si>
  <si>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</si>
  <si>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</si>
  <si>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</si>
  <si>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</si>
  <si>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</si>
  <si>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</si>
  <si>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</si>
  <si>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</si>
  <si>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</si>
  <si>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</si>
  <si>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</si>
  <si>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</si>
  <si>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</si>
  <si>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</si>
  <si>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</si>
  <si>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</si>
  <si>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</si>
  <si>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</si>
  <si>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</si>
  <si>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</si>
  <si>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</si>
  <si>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</si>
  <si>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</si>
  <si>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</si>
  <si>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</si>
  <si>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</si>
  <si>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</si>
  <si>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</si>
  <si>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</si>
  <si>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</si>
  <si>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</si>
  <si>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</si>
  <si>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</si>
  <si>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</si>
  <si>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</si>
  <si>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</si>
  <si>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</si>
  <si>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</si>
  <si>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</si>
  <si>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</si>
  <si>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</si>
  <si>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</si>
  <si>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</si>
  <si>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</si>
  <si>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</si>
  <si>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</si>
  <si>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</si>
  <si>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</si>
  <si>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</si>
  <si>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</si>
  <si>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</si>
  <si>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</si>
  <si>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</si>
  <si>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</si>
  <si>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</si>
  <si>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</si>
  <si>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</si>
  <si>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</si>
  <si>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</si>
  <si>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</si>
  <si>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</si>
  <si>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</si>
  <si>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</si>
  <si>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</si>
  <si>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</si>
  <si>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</si>
  <si>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</si>
  <si>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</si>
  <si>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</si>
  <si>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</si>
  <si>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</si>
  <si>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</si>
  <si>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</si>
  <si>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</si>
  <si>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</si>
  <si>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</si>
  <si>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</si>
  <si>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</si>
  <si>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</si>
  <si>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</si>
  <si>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</si>
  <si>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</si>
  <si>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</si>
  <si>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</si>
  <si>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</si>
  <si>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</si>
  <si>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</si>
  <si>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</si>
  <si>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</si>
  <si>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</si>
  <si>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</si>
  <si>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</si>
  <si>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</si>
  <si>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</si>
  <si>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</si>
  <si>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</si>
  <si>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</si>
  <si>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</si>
  <si>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</si>
  <si>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</si>
  <si>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</si>
  <si>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</si>
  <si>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</si>
  <si>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</si>
  <si>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</si>
  <si>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</si>
  <si>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</si>
  <si>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</si>
  <si>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</si>
  <si>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</si>
  <si>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</si>
  <si>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</si>
  <si>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</si>
  <si>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</si>
  <si>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</si>
  <si>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</si>
  <si>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</si>
  <si>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</si>
  <si>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</si>
  <si>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</si>
  <si>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</si>
  <si>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</si>
  <si>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</si>
  <si>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</si>
  <si>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</si>
  <si>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</si>
  <si>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</si>
  <si>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</si>
  <si>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</si>
  <si>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</si>
  <si>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</si>
  <si>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</si>
  <si>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</si>
  <si>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</si>
  <si>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</si>
  <si>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</si>
  <si>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</si>
  <si>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</si>
  <si>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</si>
  <si>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</si>
  <si>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</si>
  <si>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</si>
  <si>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</si>
  <si>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</si>
  <si>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</si>
  <si>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</si>
  <si>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</si>
  <si>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</si>
  <si>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</si>
  <si>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</si>
  <si>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</si>
  <si>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</si>
  <si>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</si>
  <si>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</si>
  <si>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</si>
  <si>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</si>
  <si>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</si>
  <si>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</si>
  <si>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</si>
  <si>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</si>
  <si>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</si>
  <si>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</si>
  <si>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</si>
  <si>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</si>
  <si>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</si>
  <si>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</si>
  <si>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</si>
  <si>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</si>
  <si>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</si>
  <si>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</si>
  <si>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</si>
  <si>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</si>
  <si>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</si>
  <si>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</si>
  <si>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</si>
  <si>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</si>
  <si>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</si>
  <si>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</si>
  <si>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</si>
  <si>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</si>
  <si>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</si>
  <si>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</si>
  <si>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</si>
  <si>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</si>
  <si>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</si>
  <si>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</si>
  <si>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</si>
  <si>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</si>
  <si>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</si>
  <si>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</si>
  <si>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</si>
  <si>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</si>
  <si>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</si>
  <si>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</si>
  <si>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</si>
  <si>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</si>
  <si>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</si>
  <si>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</si>
  <si>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</si>
  <si>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</si>
  <si>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</si>
  <si>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</si>
  <si>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</si>
  <si>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</si>
  <si>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</si>
  <si>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</si>
  <si>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</si>
  <si>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</si>
  <si>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</si>
  <si>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</si>
  <si>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</si>
  <si>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</si>
  <si>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</si>
  <si>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</si>
  <si>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</si>
  <si>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</si>
  <si>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</si>
  <si>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</si>
  <si>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</si>
  <si>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</si>
  <si>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</si>
  <si>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</si>
  <si>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</si>
  <si>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</si>
  <si>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</si>
  <si>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</si>
  <si>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</si>
  <si>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</si>
  <si>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</si>
  <si>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</si>
  <si>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</si>
  <si>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</si>
  <si>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</si>
  <si>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</si>
  <si>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</si>
  <si>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</si>
  <si>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</si>
  <si>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</si>
  <si>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</si>
  <si>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</si>
  <si>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</si>
  <si>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</si>
  <si>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</si>
  <si>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</si>
  <si>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</si>
  <si>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</si>
  <si>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</si>
  <si>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</si>
  <si>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</si>
  <si>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</si>
  <si>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</si>
  <si>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</si>
  <si>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</si>
  <si>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</si>
  <si>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</si>
  <si>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</si>
  <si>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</si>
  <si>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</si>
  <si>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</si>
  <si>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</si>
  <si>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</si>
  <si>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</si>
  <si>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</si>
  <si>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</si>
  <si>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</si>
  <si>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</si>
  <si>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</si>
  <si>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</si>
  <si>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</si>
  <si>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</si>
  <si>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</si>
  <si>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</si>
  <si>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</si>
  <si>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</si>
  <si>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</si>
  <si>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</si>
  <si>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</si>
  <si>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</si>
  <si>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</si>
  <si>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</si>
  <si>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</si>
  <si>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</si>
  <si>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</si>
  <si>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</si>
  <si>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</si>
  <si>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</si>
  <si>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</si>
  <si>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</si>
  <si>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</si>
  <si>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</si>
  <si>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</si>
  <si>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</si>
  <si>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</si>
  <si>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</si>
  <si>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</si>
  <si>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</si>
  <si>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</si>
  <si>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</si>
  <si>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</si>
  <si>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</si>
  <si>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</si>
  <si>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</si>
  <si>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</si>
  <si>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</si>
  <si>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</si>
  <si>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</si>
  <si>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</si>
  <si>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</si>
  <si>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</si>
  <si>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</si>
  <si>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</si>
  <si>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</si>
  <si>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</si>
  <si>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</si>
  <si>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</si>
  <si>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</si>
  <si>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</si>
  <si>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</si>
  <si>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</si>
  <si>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</si>
  <si>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</si>
  <si>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</si>
  <si>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</si>
  <si>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</si>
  <si>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</si>
  <si>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</si>
  <si>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</si>
  <si>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</si>
  <si>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</si>
  <si>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</si>
  <si>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</si>
  <si>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</si>
  <si>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</si>
  <si>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</si>
  <si>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</si>
  <si>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</si>
  <si>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</si>
  <si>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</si>
  <si>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</si>
  <si>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</si>
  <si>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</si>
  <si>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</si>
  <si>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</si>
  <si>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</si>
  <si>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</si>
  <si>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</si>
  <si>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</si>
  <si>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</si>
  <si>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</si>
  <si>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</si>
  <si>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</si>
  <si>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</si>
  <si>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</si>
  <si>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</si>
  <si>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</si>
  <si>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</si>
  <si>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</si>
  <si>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</si>
  <si>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</si>
  <si>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</si>
  <si>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</si>
  <si>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</si>
  <si>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</si>
  <si>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</si>
  <si>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</si>
  <si>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</si>
  <si>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</si>
  <si>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</si>
  <si>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</si>
  <si>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</si>
  <si>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</si>
  <si>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</si>
  <si>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</si>
  <si>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</si>
  <si>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</si>
  <si>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</si>
  <si>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</si>
  <si>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</si>
  <si>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</si>
  <si>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</si>
  <si>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</si>
  <si>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</si>
  <si>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</si>
  <si>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</si>
  <si>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</si>
  <si>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</si>
  <si>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</si>
  <si>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</si>
  <si>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</si>
  <si>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</si>
  <si>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</si>
  <si>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</si>
  <si>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</si>
  <si>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</si>
  <si>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</si>
  <si>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</si>
  <si>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</si>
  <si>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</si>
  <si>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</si>
  <si>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</si>
  <si>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</si>
  <si>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</si>
  <si>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</si>
  <si>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</si>
  <si>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</si>
  <si>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</si>
  <si>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</si>
  <si>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</si>
  <si>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</si>
  <si>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</si>
  <si>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</si>
  <si>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</si>
  <si>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</si>
  <si>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</si>
  <si>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</si>
  <si>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</si>
  <si>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</si>
  <si>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</si>
  <si>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</si>
  <si>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</si>
  <si>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</si>
  <si>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</si>
  <si>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</si>
  <si>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</si>
  <si>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</si>
  <si>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</si>
  <si>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</si>
  <si>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</si>
  <si>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</si>
  <si>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</si>
  <si>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</si>
  <si>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</si>
  <si>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</si>
  <si>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</si>
  <si>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</si>
  <si>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</si>
  <si>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</si>
  <si>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</si>
  <si>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</si>
  <si>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</si>
  <si>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</si>
  <si>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</si>
  <si>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</si>
  <si>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</si>
  <si>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</si>
  <si>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</si>
  <si>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</si>
  <si>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</si>
  <si>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</si>
  <si>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</si>
  <si>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</si>
  <si>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</si>
  <si>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</si>
  <si>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</si>
  <si>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</si>
  <si>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</si>
  <si>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</si>
  <si>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</si>
  <si>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</si>
  <si>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</si>
  <si>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</si>
  <si>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</si>
  <si>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</si>
  <si>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</si>
  <si>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</si>
  <si>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</si>
  <si>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</si>
  <si>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</si>
  <si>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</si>
  <si>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</si>
  <si>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</si>
  <si>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</si>
  <si>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</si>
  <si>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</si>
  <si>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</si>
  <si>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</si>
  <si>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</si>
  <si>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</si>
  <si>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</si>
  <si>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</si>
  <si>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</si>
  <si>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</si>
  <si>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</si>
  <si>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</si>
  <si>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</si>
  <si>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</si>
  <si>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</si>
  <si>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</si>
  <si>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</si>
  <si>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</si>
  <si>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</si>
  <si>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</si>
  <si>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</si>
  <si>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</si>
  <si>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</si>
  <si>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</si>
  <si>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</si>
  <si>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</si>
  <si>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</si>
  <si>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</si>
  <si>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</si>
  <si>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</si>
  <si>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</si>
  <si>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</si>
  <si>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</si>
  <si>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</si>
  <si>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</si>
  <si>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</si>
  <si>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</si>
  <si>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</si>
  <si>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</si>
  <si>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</si>
  <si>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</si>
  <si>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</si>
  <si>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</si>
  <si>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</si>
  <si>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</si>
  <si>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</si>
  <si>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</si>
  <si>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</si>
  <si>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</si>
  <si>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</si>
  <si>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</si>
  <si>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</si>
  <si>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</si>
  <si>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</si>
  <si>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</si>
  <si>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</si>
  <si>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</si>
  <si>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</si>
  <si>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</si>
  <si>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</si>
  <si>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</si>
  <si>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</si>
  <si>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</si>
  <si>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</si>
  <si>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</si>
  <si>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</si>
  <si>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</si>
  <si>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</si>
  <si>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</si>
  <si>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</si>
  <si>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</si>
  <si>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</si>
  <si>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</si>
  <si>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</si>
  <si>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</si>
  <si>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</si>
  <si>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</si>
  <si>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</si>
  <si>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</si>
  <si>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</si>
  <si>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</si>
  <si>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</si>
  <si>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</si>
  <si>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</si>
  <si>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</si>
  <si>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</si>
  <si>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</si>
  <si>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</si>
  <si>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</si>
  <si>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</si>
  <si>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</si>
  <si>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</si>
  <si>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</si>
  <si>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</si>
  <si>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</si>
  <si>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</si>
  <si>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</si>
  <si>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</si>
  <si>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</si>
  <si>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</si>
  <si>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</si>
  <si>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</si>
  <si>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</si>
  <si>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</si>
  <si>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</si>
  <si>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</si>
  <si>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</si>
  <si>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</si>
  <si>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</si>
  <si>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</si>
  <si>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</si>
  <si>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</si>
  <si>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</si>
  <si>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</si>
  <si>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</si>
  <si>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</si>
  <si>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</si>
  <si>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</si>
  <si>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</si>
  <si>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</si>
  <si>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</si>
  <si>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</si>
  <si>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</si>
  <si>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</si>
  <si>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</si>
  <si>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</si>
  <si>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</si>
  <si>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</si>
  <si>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</si>
  <si>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</si>
  <si>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</si>
  <si>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</si>
  <si>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</si>
  <si>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</si>
  <si>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</si>
  <si>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</si>
  <si>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</si>
  <si>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</si>
  <si>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</si>
  <si>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</si>
  <si>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</si>
  <si>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</si>
  <si>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</si>
  <si>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</si>
  <si>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</si>
  <si>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</si>
  <si>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</si>
  <si>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</si>
  <si>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</si>
  <si>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</si>
  <si>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</si>
  <si>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</si>
  <si>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</si>
  <si>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</si>
  <si>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</si>
  <si>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</si>
  <si>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</si>
  <si>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</si>
  <si>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</si>
  <si>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</si>
  <si>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</si>
  <si>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</si>
  <si>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</si>
  <si>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</si>
  <si>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</si>
  <si>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</si>
  <si>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</si>
  <si>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</si>
  <si>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</si>
  <si>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</si>
  <si>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</si>
  <si>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</si>
  <si>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</si>
  <si>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</si>
  <si>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</si>
  <si>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</si>
  <si>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</si>
  <si>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</si>
  <si>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</si>
  <si>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</si>
  <si>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</si>
  <si>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</si>
  <si>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</si>
  <si>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</si>
  <si>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</si>
  <si>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</si>
  <si>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</si>
  <si>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</si>
  <si>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</si>
  <si>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</si>
  <si>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</si>
  <si>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</si>
  <si>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</si>
  <si>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</si>
  <si>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</si>
  <si>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</si>
  <si>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</si>
  <si>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</si>
  <si>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</si>
  <si>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</si>
  <si>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</si>
  <si>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</si>
  <si>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</si>
  <si>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</si>
  <si>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</si>
  <si>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</si>
  <si>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</si>
  <si>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</si>
  <si>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</si>
  <si>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</si>
  <si>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</si>
  <si>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</si>
  <si>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</si>
  <si>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</si>
  <si>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</si>
  <si>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</si>
  <si>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</si>
  <si>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</si>
  <si>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</si>
  <si>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</si>
  <si>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</si>
  <si>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</si>
  <si>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</si>
  <si>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</si>
  <si>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</si>
  <si>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</si>
  <si>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</si>
  <si>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</si>
  <si>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</si>
  <si>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</si>
  <si>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</si>
  <si>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</si>
  <si>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</si>
  <si>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</si>
  <si>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</si>
  <si>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</si>
  <si>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</si>
  <si>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</si>
  <si>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</si>
  <si>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</si>
  <si>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</si>
  <si>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</si>
  <si>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</si>
  <si>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</si>
  <si>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</si>
  <si>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</si>
  <si>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</si>
  <si>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</si>
  <si>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</si>
  <si>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</si>
  <si>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</si>
  <si>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</si>
  <si>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</si>
  <si>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</si>
  <si>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</si>
  <si>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</si>
  <si>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</si>
  <si>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</si>
  <si>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</si>
  <si>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</si>
  <si>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</si>
  <si>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</si>
  <si>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</si>
  <si>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</si>
  <si>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</si>
  <si>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</si>
  <si>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</si>
  <si>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</si>
  <si>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</si>
  <si>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</si>
  <si>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</si>
  <si>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</si>
  <si>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</si>
  <si>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</si>
  <si>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</si>
  <si>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</si>
  <si>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</si>
  <si>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</si>
  <si>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</si>
  <si>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</si>
  <si>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</si>
  <si>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</si>
  <si>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</si>
  <si>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</si>
  <si>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</si>
  <si>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</si>
  <si>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</si>
  <si>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</si>
  <si>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</si>
  <si>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</si>
  <si>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</si>
  <si>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</si>
  <si>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</si>
  <si>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</si>
  <si>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</si>
  <si>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</si>
  <si>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</si>
  <si>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</si>
  <si>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</si>
  <si>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</si>
  <si>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</si>
  <si>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</si>
  <si>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</si>
  <si>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</si>
  <si>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</si>
  <si>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</si>
  <si>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</si>
  <si>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</si>
  <si>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</si>
  <si>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</si>
  <si>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</si>
  <si>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</si>
  <si>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</si>
  <si>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</si>
  <si>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</si>
  <si>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</si>
  <si>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</si>
  <si>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</si>
  <si>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</si>
  <si>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</si>
  <si>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</si>
  <si>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</si>
  <si>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</si>
  <si>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</si>
  <si>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</si>
  <si>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</si>
  <si>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</si>
  <si>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</si>
  <si>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</si>
  <si>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</si>
  <si>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</si>
  <si>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</si>
  <si>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</si>
  <si>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</si>
  <si>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</si>
  <si>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</si>
  <si>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</si>
  <si>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</si>
  <si>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</si>
  <si>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</si>
  <si>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</si>
  <si>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</si>
  <si>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</si>
  <si>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</si>
  <si>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</si>
  <si>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</si>
  <si>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</si>
  <si>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</si>
  <si>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</si>
  <si>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</si>
  <si>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</si>
  <si>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</si>
  <si>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</si>
  <si>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</si>
  <si>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</si>
  <si>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</si>
  <si>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</si>
  <si>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</si>
  <si>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</si>
  <si>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</si>
  <si>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</si>
  <si>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</si>
  <si>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</si>
  <si>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</si>
  <si>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</si>
  <si>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</si>
  <si>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</si>
  <si>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</si>
  <si>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</si>
  <si>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</si>
  <si>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</si>
  <si>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</si>
  <si>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</si>
  <si>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</si>
  <si>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</si>
  <si>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</si>
  <si>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</si>
  <si>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</si>
  <si>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</si>
  <si>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</si>
  <si>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</si>
  <si>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</si>
  <si>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</si>
  <si>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</si>
  <si>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</si>
  <si>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</si>
  <si>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</si>
  <si>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</si>
  <si>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</si>
  <si>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</si>
  <si>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</si>
  <si>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</si>
  <si>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</si>
  <si>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</si>
  <si>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</si>
  <si>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</si>
  <si>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</si>
  <si>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</si>
  <si>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</si>
  <si>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</si>
  <si>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</si>
  <si>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</si>
  <si>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</si>
  <si>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</si>
  <si>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</si>
  <si>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</si>
  <si>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</si>
  <si>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</si>
  <si>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</si>
  <si>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</si>
  <si>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</si>
  <si>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</si>
  <si>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</si>
  <si>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</si>
  <si>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</si>
  <si>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</si>
  <si>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</si>
  <si>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</si>
  <si>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</si>
  <si>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</si>
  <si>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</si>
  <si>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</si>
  <si>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</si>
  <si>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</si>
  <si>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</si>
  <si>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</si>
  <si>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</si>
  <si>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</si>
  <si>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</si>
  <si>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</si>
  <si>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</si>
  <si>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</si>
  <si>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</si>
  <si>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</si>
  <si>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</si>
  <si>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</si>
  <si>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</si>
  <si>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</si>
  <si>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</si>
  <si>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</si>
  <si>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</si>
  <si>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</si>
  <si>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</si>
  <si>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</si>
  <si>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</si>
  <si>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</si>
  <si>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</si>
  <si>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</si>
  <si>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</si>
  <si>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</si>
  <si>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</si>
  <si>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</si>
  <si>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</si>
  <si>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</si>
  <si>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</si>
  <si>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</si>
  <si>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</si>
  <si>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</si>
  <si>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</si>
  <si>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</si>
  <si>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</si>
  <si>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</si>
  <si>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</si>
  <si>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</si>
  <si>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</si>
  <si>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</si>
  <si>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</si>
  <si>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</si>
  <si>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</si>
  <si>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</si>
  <si>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</si>
  <si>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</si>
  <si>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</si>
  <si>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</si>
  <si>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</si>
  <si>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</si>
  <si>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</si>
  <si>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</si>
  <si>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</si>
  <si>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</si>
  <si>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</si>
  <si>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</si>
  <si>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</si>
  <si>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</si>
  <si>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</si>
  <si>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</si>
  <si>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</si>
  <si>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</si>
  <si>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</si>
  <si>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</si>
  <si>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</si>
  <si>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</si>
  <si>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</si>
  <si>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</si>
  <si>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</si>
  <si>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</si>
  <si>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</si>
  <si>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</si>
  <si>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</si>
  <si>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</si>
  <si>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</si>
  <si>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</si>
  <si>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</si>
  <si>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</si>
  <si>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</si>
  <si>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</si>
  <si>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</si>
  <si>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</si>
  <si>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</si>
  <si>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</si>
  <si>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</si>
  <si>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</si>
  <si>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</si>
  <si>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</si>
  <si>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</si>
  <si>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</si>
  <si>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</si>
  <si>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</si>
  <si>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</si>
  <si>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</si>
  <si>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</si>
  <si>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</si>
  <si>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</si>
  <si>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</si>
  <si>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</si>
  <si>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</si>
  <si>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</si>
  <si>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</si>
  <si>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</si>
  <si>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</si>
  <si>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</si>
  <si>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</si>
  <si>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</si>
  <si>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</si>
  <si>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</si>
  <si>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</si>
  <si>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</si>
  <si>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</si>
  <si>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</si>
  <si>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</si>
  <si>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</si>
  <si>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</si>
  <si>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</si>
  <si>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</si>
  <si>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</si>
  <si>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</si>
  <si>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</si>
  <si>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</si>
  <si>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</si>
  <si>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</si>
  <si>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</si>
  <si>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</si>
  <si>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</si>
  <si>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</si>
  <si>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</si>
  <si>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</si>
  <si>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</si>
  <si>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</si>
  <si>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</si>
  <si>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</si>
  <si>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</si>
  <si>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</si>
  <si>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</si>
  <si>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</si>
  <si>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</si>
  <si>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</si>
  <si>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</si>
  <si>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</si>
  <si>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</si>
  <si>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</si>
  <si>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</si>
  <si>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</si>
  <si>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</si>
  <si>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</si>
  <si>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</si>
  <si>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</si>
  <si>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</si>
  <si>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</si>
  <si>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</si>
  <si>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</si>
  <si>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</si>
  <si>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</si>
  <si>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</si>
  <si>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</si>
  <si>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</si>
  <si>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</si>
  <si>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</si>
  <si>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</si>
  <si>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</si>
  <si>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</si>
  <si>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</si>
  <si>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</si>
  <si>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</si>
  <si>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</si>
  <si>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</si>
  <si>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</si>
  <si>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</si>
  <si>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</si>
  <si>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</si>
  <si>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</si>
  <si>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</si>
  <si>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</si>
  <si>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</si>
  <si>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</si>
  <si>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</si>
  <si>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</si>
  <si>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</si>
  <si>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</si>
  <si>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</si>
  <si>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</si>
  <si>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</si>
  <si>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</si>
  <si>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</si>
  <si>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</si>
  <si>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</si>
  <si>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</si>
  <si>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</si>
  <si>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</si>
  <si>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</si>
  <si>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</si>
  <si>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</si>
  <si>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</si>
  <si>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</si>
  <si>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</si>
  <si>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</si>
  <si>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</si>
  <si>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</si>
  <si>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</si>
  <si>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</si>
  <si>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</si>
  <si>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</si>
  <si>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</si>
  <si>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</si>
  <si>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</si>
  <si>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</si>
  <si>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</si>
  <si>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</si>
  <si>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</si>
  <si>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</si>
  <si>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</si>
  <si>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</si>
  <si>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</si>
  <si>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</si>
  <si>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</si>
  <si>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</si>
  <si>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</si>
  <si>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</si>
  <si>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</si>
  <si>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</si>
  <si>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</si>
  <si>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</si>
  <si>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</si>
  <si>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</si>
  <si>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</si>
  <si>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</si>
  <si>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</si>
  <si>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</si>
  <si>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</si>
  <si>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</si>
  <si>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</si>
  <si>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</si>
  <si>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</si>
  <si>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</si>
  <si>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</si>
  <si>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</si>
  <si>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</si>
  <si>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</si>
  <si>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</si>
  <si>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</si>
  <si>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</si>
  <si>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</si>
  <si>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</si>
  <si>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</si>
  <si>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</si>
  <si>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</si>
  <si>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</si>
  <si>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</si>
  <si>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</si>
  <si>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</si>
  <si>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</si>
  <si>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</si>
  <si>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</si>
  <si>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</si>
  <si>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</si>
  <si>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</si>
  <si>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</si>
  <si>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</si>
  <si>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</si>
  <si>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</si>
  <si>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</si>
  <si>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</si>
  <si>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</si>
  <si>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</si>
  <si>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</si>
  <si>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</si>
  <si>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</si>
  <si>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</si>
  <si>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</si>
  <si>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</si>
  <si>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</si>
  <si>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</si>
  <si>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</si>
  <si>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</si>
  <si>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</si>
  <si>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</si>
  <si>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</si>
  <si>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</si>
  <si>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</si>
  <si>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</si>
  <si>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</si>
  <si>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</si>
  <si>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</si>
  <si>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</si>
  <si>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</si>
  <si>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</si>
  <si>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</si>
  <si>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</si>
  <si>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</si>
  <si>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</si>
  <si>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</si>
  <si>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</si>
  <si>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</si>
  <si>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</si>
  <si>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</si>
  <si>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</si>
  <si>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</si>
  <si>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</si>
  <si>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</si>
  <si>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</si>
  <si>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</si>
  <si>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</si>
  <si>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</si>
  <si>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</si>
  <si>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</si>
  <si>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</si>
  <si>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</si>
  <si>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</si>
  <si>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</si>
  <si>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</si>
  <si>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</si>
  <si>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</si>
  <si>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</si>
  <si>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</si>
  <si>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</si>
  <si>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</si>
  <si>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</si>
  <si>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</si>
  <si>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</si>
  <si>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</si>
  <si>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</si>
  <si>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</si>
  <si>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</si>
  <si>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</si>
  <si>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</si>
  <si>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</si>
  <si>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</si>
  <si>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</si>
  <si>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</si>
  <si>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</si>
  <si>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</si>
  <si>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</si>
  <si>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</si>
  <si>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</si>
  <si>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</si>
  <si>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</si>
  <si>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</si>
  <si>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</si>
  <si>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</si>
  <si>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</si>
  <si>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</si>
  <si>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</si>
  <si>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</si>
  <si>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</si>
  <si>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</si>
  <si>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</si>
  <si>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</si>
  <si>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</si>
  <si>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</si>
  <si>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</si>
  <si>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</si>
  <si>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</si>
  <si>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</si>
  <si>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</si>
  <si>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</si>
  <si>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</si>
  <si>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</si>
  <si>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</si>
  <si>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</si>
  <si>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</si>
  <si>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</si>
  <si>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</si>
  <si>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</si>
  <si>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</si>
  <si>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</si>
  <si>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</si>
  <si>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</si>
  <si>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</si>
  <si>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</si>
  <si>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</si>
  <si>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</si>
  <si>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</si>
  <si>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</si>
  <si>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</si>
  <si>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</si>
  <si>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</si>
  <si>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</si>
  <si>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</si>
  <si>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</si>
  <si>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</si>
  <si>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</si>
  <si>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</si>
  <si>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</si>
  <si>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</si>
  <si>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</si>
  <si>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</si>
  <si>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</si>
  <si>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</si>
  <si>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</si>
  <si>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</si>
  <si>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</si>
  <si>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</si>
  <si>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</si>
  <si>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</si>
  <si>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</si>
  <si>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</si>
  <si>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</si>
  <si>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</si>
  <si>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</si>
  <si>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</si>
  <si>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</si>
  <si>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</si>
  <si>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</si>
  <si>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</si>
  <si>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</si>
  <si>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</si>
  <si>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</si>
  <si>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</si>
  <si>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</si>
  <si>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</si>
  <si>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</si>
  <si>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</si>
  <si>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</si>
  <si>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</si>
  <si>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</si>
  <si>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</si>
  <si>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</si>
  <si>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</si>
  <si>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</si>
  <si>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</si>
  <si>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</si>
  <si>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</si>
  <si>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</si>
  <si>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</si>
  <si>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</si>
  <si>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</si>
  <si>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</si>
  <si>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</si>
  <si>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</si>
  <si>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</si>
  <si>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</si>
  <si>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</si>
  <si>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</si>
  <si>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</si>
  <si>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</si>
  <si>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</si>
  <si>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</si>
  <si>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</si>
  <si>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</si>
  <si>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</si>
  <si>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</si>
  <si>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</si>
  <si>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</si>
  <si>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</si>
  <si>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</si>
  <si>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</si>
  <si>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</si>
  <si>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</si>
  <si>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</si>
  <si>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</si>
  <si>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</si>
  <si>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</si>
  <si>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</si>
  <si>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</si>
  <si>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</si>
  <si>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</si>
  <si>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</si>
  <si>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</si>
  <si>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</si>
  <si>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</si>
  <si>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</si>
  <si>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</si>
  <si>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</si>
  <si>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</si>
  <si>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</si>
  <si>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</si>
  <si>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</si>
  <si>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</si>
  <si>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</si>
  <si>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</si>
  <si>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</si>
  <si>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</si>
  <si>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</si>
  <si>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</si>
  <si>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</si>
  <si>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</si>
  <si>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</si>
  <si>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</si>
  <si>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</si>
  <si>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</si>
  <si>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</si>
  <si>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</si>
  <si>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</si>
  <si>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</si>
  <si>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</si>
  <si>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</si>
  <si>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</si>
  <si>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</si>
  <si>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</si>
  <si>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</si>
  <si>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</si>
  <si>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</si>
  <si>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</si>
  <si>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</si>
  <si>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</si>
  <si>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</si>
  <si>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</si>
  <si>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</si>
  <si>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</si>
  <si>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</si>
  <si>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</si>
  <si>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</si>
  <si>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</si>
  <si>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</si>
  <si>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</si>
  <si>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</si>
  <si>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</si>
  <si>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</si>
  <si>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</si>
  <si>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</si>
  <si>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</si>
  <si>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</si>
  <si>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</si>
  <si>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</si>
  <si>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</si>
  <si>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</si>
  <si>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</si>
  <si>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</si>
  <si>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</si>
  <si>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</si>
  <si>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</si>
  <si>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</si>
  <si>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</si>
  <si>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</si>
  <si>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</si>
  <si>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</si>
  <si>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</si>
  <si>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</si>
  <si>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</si>
  <si>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</si>
  <si>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</si>
  <si>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</si>
  <si>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</si>
  <si>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</si>
  <si>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</si>
  <si>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</si>
  <si>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</si>
  <si>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</si>
  <si>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</si>
  <si>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</si>
  <si>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</si>
  <si>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</si>
  <si>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</si>
  <si>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</si>
  <si>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</si>
  <si>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</si>
  <si>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</si>
  <si>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</si>
  <si>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</si>
  <si>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</si>
  <si>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</si>
  <si>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</si>
  <si>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</si>
  <si>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</si>
  <si>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</si>
  <si>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</si>
  <si>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</si>
  <si>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</si>
  <si>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</si>
  <si>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</si>
  <si>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</si>
  <si>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</si>
  <si>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</si>
  <si>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</si>
  <si>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</si>
  <si>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</si>
  <si>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</si>
  <si>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</si>
  <si>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</si>
  <si>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</si>
  <si>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</si>
  <si>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</si>
  <si>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</si>
  <si>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</si>
  <si>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</si>
  <si>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</si>
  <si>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</si>
  <si>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</si>
  <si>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</si>
  <si>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</si>
  <si>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</si>
  <si>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</si>
  <si>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</si>
  <si>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</si>
  <si>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</si>
  <si>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</si>
  <si>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</si>
  <si>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</si>
  <si>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</si>
  <si>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</si>
  <si>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</si>
  <si>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</si>
  <si>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</si>
  <si>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</si>
  <si>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</si>
  <si>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</si>
  <si>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</si>
  <si>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</si>
  <si>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</si>
  <si>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</si>
  <si>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</si>
  <si>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</si>
  <si>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</si>
  <si>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</si>
  <si>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</si>
  <si>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</si>
  <si>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</si>
  <si>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</si>
  <si>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</si>
  <si>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</si>
  <si>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</si>
  <si>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</si>
  <si>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</si>
  <si>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</si>
  <si>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</si>
  <si>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</si>
  <si>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</si>
  <si>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</si>
  <si>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</si>
  <si>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</si>
  <si>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</si>
  <si>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</si>
  <si>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</si>
  <si>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</si>
  <si>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</si>
  <si>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</si>
  <si>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</si>
  <si>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</si>
  <si>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</si>
  <si>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</si>
  <si>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</si>
  <si>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</si>
  <si>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</si>
  <si>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</si>
  <si>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</si>
  <si>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</si>
  <si>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</si>
  <si>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</si>
  <si>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</si>
  <si>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</si>
  <si>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</si>
  <si>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</si>
  <si>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</si>
  <si>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</si>
  <si>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</si>
  <si>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</si>
  <si>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</si>
  <si>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</si>
  <si>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</si>
  <si>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</si>
  <si>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</si>
  <si>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</si>
  <si>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</si>
  <si>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</si>
  <si>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</si>
  <si>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</si>
  <si>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</si>
  <si>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</si>
  <si>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</si>
  <si>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</si>
  <si>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</si>
  <si>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</si>
  <si>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</si>
  <si>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</si>
  <si>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</si>
  <si>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</si>
  <si>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</si>
  <si>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</si>
  <si>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</si>
  <si>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</si>
  <si>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</si>
  <si>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</si>
  <si>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</si>
  <si>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</si>
  <si>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</si>
  <si>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</si>
  <si>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</si>
  <si>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</si>
  <si>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</si>
  <si>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</si>
  <si>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</si>
  <si>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</si>
  <si>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</si>
  <si>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</si>
  <si>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</si>
  <si>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</si>
  <si>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</si>
  <si>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</si>
  <si>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</si>
  <si>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</si>
  <si>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</si>
  <si>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</si>
  <si>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</si>
  <si>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</si>
  <si>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</si>
  <si>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</si>
  <si>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</si>
  <si>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</si>
  <si>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</si>
  <si>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</si>
  <si>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</si>
  <si>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</si>
  <si>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</si>
  <si>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</si>
  <si>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</si>
  <si>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</si>
  <si>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</si>
  <si>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</si>
  <si>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</si>
  <si>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</si>
  <si>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</si>
  <si>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</si>
  <si>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</si>
  <si>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</si>
  <si>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</si>
  <si>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</si>
  <si>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</si>
  <si>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</si>
  <si>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</si>
  <si>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</si>
  <si>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</si>
  <si>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</si>
  <si>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</si>
  <si>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</si>
  <si>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</si>
  <si>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</si>
  <si>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</si>
  <si>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</si>
  <si>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</si>
  <si>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</si>
  <si>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</si>
  <si>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</si>
  <si>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</si>
  <si>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</si>
  <si>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</si>
  <si>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</si>
  <si>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</si>
  <si>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</si>
  <si>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</si>
  <si>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</si>
  <si>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</si>
  <si>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</si>
  <si>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</si>
  <si>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</si>
  <si>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</si>
  <si>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</si>
  <si>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</si>
  <si>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</si>
  <si>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</si>
  <si>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</si>
  <si>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</si>
  <si>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</si>
  <si>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</si>
  <si>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</si>
  <si>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</si>
  <si>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</si>
  <si>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</si>
  <si>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</si>
  <si>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</si>
  <si>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</si>
  <si>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</si>
  <si>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</si>
  <si>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</si>
  <si>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</si>
  <si>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</si>
  <si>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</si>
  <si>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</si>
  <si>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</si>
  <si>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</si>
  <si>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</si>
  <si>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</si>
  <si>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</si>
  <si>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</si>
  <si>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</si>
  <si>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</si>
  <si>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</si>
  <si>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</si>
  <si>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</si>
  <si>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</si>
  <si>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</si>
  <si>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</si>
  <si>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</si>
  <si>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</si>
  <si>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</si>
  <si>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</si>
  <si>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</si>
  <si>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</si>
  <si>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</si>
  <si>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</si>
  <si>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</si>
  <si>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</si>
  <si>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</si>
  <si>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</si>
  <si>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</si>
  <si>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</si>
  <si>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</si>
  <si>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</si>
  <si>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</si>
  <si>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</si>
  <si>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</si>
  <si>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</si>
  <si>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</si>
  <si>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</si>
  <si>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</si>
  <si>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</si>
  <si>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</si>
  <si>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</si>
  <si>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</si>
  <si>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</si>
  <si>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</si>
  <si>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</si>
  <si>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</si>
  <si>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</si>
  <si>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</si>
  <si>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</si>
  <si>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</si>
  <si>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</si>
  <si>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</si>
  <si>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</si>
  <si>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</si>
  <si>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</si>
  <si>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</si>
  <si>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</si>
  <si>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</si>
  <si>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</si>
  <si>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</si>
  <si>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</si>
  <si>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</si>
  <si>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</si>
  <si>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</si>
  <si>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</si>
  <si>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</si>
  <si>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</si>
  <si>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</si>
  <si>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</si>
  <si>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</si>
  <si>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</si>
  <si>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</si>
  <si>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</si>
  <si>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</si>
  <si>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</si>
  <si>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</si>
  <si>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</si>
  <si>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</si>
  <si>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</si>
  <si>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</si>
  <si>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</si>
  <si>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</si>
  <si>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</si>
  <si>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</si>
  <si>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</si>
  <si>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</si>
  <si>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</si>
  <si>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</si>
  <si>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</si>
  <si>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</si>
  <si>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</si>
  <si>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</si>
  <si>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</si>
  <si>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</si>
  <si>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</si>
  <si>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</si>
  <si>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</si>
  <si>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</si>
  <si>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</si>
  <si>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</si>
  <si>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</si>
  <si>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</si>
  <si>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</si>
  <si>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</si>
  <si>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</si>
  <si>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</si>
  <si>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</si>
  <si>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</si>
  <si>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</si>
  <si>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</si>
  <si>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</si>
  <si>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</si>
  <si>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</si>
  <si>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</si>
  <si>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</si>
  <si>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</si>
  <si>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</si>
  <si>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</si>
  <si>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</si>
  <si>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</si>
  <si>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</si>
  <si>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</si>
  <si>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</si>
  <si>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</si>
  <si>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</si>
  <si>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</si>
  <si>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</si>
  <si>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</si>
  <si>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</si>
  <si>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</si>
  <si>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</si>
  <si>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</si>
  <si>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</si>
  <si>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</si>
  <si>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</si>
  <si>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</si>
  <si>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</si>
  <si>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</si>
  <si>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</si>
  <si>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</si>
  <si>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</si>
  <si>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</si>
  <si>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</si>
  <si>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</si>
  <si>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</si>
  <si>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</si>
  <si>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</si>
  <si>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</si>
  <si>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</si>
  <si>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</si>
  <si>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</si>
  <si>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</si>
  <si>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</si>
  <si>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</si>
  <si>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</si>
  <si>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</si>
  <si>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</si>
  <si>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</si>
  <si>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</si>
  <si>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</si>
  <si>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</si>
  <si>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</si>
  <si>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</si>
  <si>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</si>
  <si>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</si>
  <si>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</si>
  <si>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</si>
  <si>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</si>
  <si>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</si>
  <si>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</si>
  <si>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</si>
  <si>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</si>
  <si>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</si>
  <si>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</si>
  <si>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</si>
  <si>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</si>
  <si>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</si>
  <si>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</si>
  <si>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</si>
  <si>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</si>
  <si>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</si>
  <si>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</si>
  <si>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</si>
  <si>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</si>
  <si>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</si>
  <si>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</si>
  <si>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</si>
  <si>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</si>
  <si>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</si>
  <si>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</si>
  <si>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</si>
  <si>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</si>
  <si>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</si>
  <si>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</si>
  <si>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</si>
  <si>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</si>
  <si>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</si>
  <si>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</si>
  <si>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</si>
  <si>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</si>
  <si>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</si>
  <si>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</si>
  <si>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</si>
  <si>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</si>
  <si>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</si>
  <si>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</si>
  <si>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</si>
  <si>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</si>
  <si>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</si>
  <si>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</si>
  <si>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</si>
  <si>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</si>
  <si>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</si>
  <si>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</si>
  <si>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</si>
  <si>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</si>
  <si>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</si>
  <si>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</si>
  <si>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</si>
  <si>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</si>
  <si>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</si>
  <si>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</si>
  <si>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</si>
  <si>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</si>
  <si>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</si>
  <si>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</si>
  <si>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</si>
  <si>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</si>
  <si>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</si>
  <si>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</si>
  <si>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</si>
  <si>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</si>
  <si>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</si>
  <si>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</si>
  <si>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</si>
  <si>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</si>
  <si>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</si>
  <si>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</si>
  <si>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</si>
  <si>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</si>
  <si>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</si>
  <si>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</si>
  <si>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</si>
  <si>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</si>
  <si>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</si>
  <si>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</si>
  <si>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</si>
  <si>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</si>
  <si>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</si>
  <si>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</si>
  <si>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</si>
  <si>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</si>
  <si>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</si>
  <si>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</si>
  <si>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</si>
  <si>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</si>
  <si>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</si>
  <si>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</si>
  <si>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</si>
  <si>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</si>
  <si>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</si>
  <si>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</si>
  <si>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</si>
  <si>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</si>
  <si>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</si>
  <si>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</si>
  <si>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</si>
  <si>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</si>
  <si>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</si>
  <si>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</si>
  <si>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</si>
  <si>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</si>
  <si>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</si>
  <si>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</si>
  <si>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</si>
  <si>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</si>
  <si>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</si>
  <si>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</si>
  <si>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</si>
  <si>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</si>
  <si>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</si>
  <si>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</si>
  <si>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</si>
  <si>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</si>
  <si>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</si>
  <si>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</si>
  <si>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</si>
  <si>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</si>
  <si>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</si>
  <si>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</si>
  <si>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</si>
  <si>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</si>
  <si>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</si>
  <si>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</si>
  <si>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</si>
  <si>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</si>
  <si>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</si>
  <si>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</si>
  <si>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</si>
  <si>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</si>
  <si>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</si>
  <si>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</si>
  <si>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</si>
  <si>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</si>
  <si>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</si>
  <si>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</si>
  <si>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</si>
  <si>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</si>
  <si>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</si>
  <si>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</si>
  <si>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</si>
  <si>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</si>
  <si>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</si>
  <si>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</si>
  <si>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</si>
  <si>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</si>
  <si>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</si>
  <si>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</si>
  <si>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</si>
  <si>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</si>
  <si>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</si>
  <si>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</si>
  <si>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</si>
  <si>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</si>
  <si>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</si>
  <si>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</si>
  <si>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</si>
  <si>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</si>
  <si>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</si>
  <si>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</si>
  <si>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</si>
  <si>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</si>
  <si>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</si>
  <si>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</si>
  <si>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</si>
  <si>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</si>
  <si>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</si>
  <si>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</si>
  <si>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</si>
  <si>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</si>
  <si>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</si>
  <si>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</si>
  <si>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</si>
  <si>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</si>
  <si>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</si>
  <si>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</si>
  <si>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</si>
  <si>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</si>
  <si>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</si>
  <si>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</si>
  <si>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</si>
  <si>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</si>
  <si>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</si>
  <si>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</si>
  <si>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</si>
  <si>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</si>
  <si>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</si>
  <si>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</si>
  <si>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</si>
  <si>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</si>
  <si>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</si>
  <si>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</si>
  <si>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</si>
  <si>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</si>
  <si>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</si>
  <si>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</si>
  <si>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</si>
  <si>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</si>
  <si>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</si>
  <si>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</si>
  <si>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</si>
  <si>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</si>
  <si>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</si>
  <si>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</si>
  <si>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</si>
  <si>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</si>
  <si>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</si>
  <si>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</si>
  <si>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</si>
  <si>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</si>
  <si>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</si>
  <si>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</si>
  <si>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</si>
  <si>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</si>
  <si>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</si>
  <si>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</si>
  <si>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</si>
  <si>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</si>
  <si>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</si>
  <si>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</si>
  <si>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</si>
  <si>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</si>
  <si>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</si>
  <si>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</si>
  <si>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</si>
  <si>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</si>
  <si>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</si>
  <si>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</si>
  <si>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</si>
  <si>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</si>
  <si>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</si>
  <si>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</si>
  <si>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</si>
  <si>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</si>
  <si>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</si>
  <si>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</si>
  <si>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</si>
  <si>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</si>
  <si>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</si>
  <si>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</si>
  <si>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</si>
  <si>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</si>
  <si>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</si>
  <si>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</si>
  <si>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</si>
  <si>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</si>
  <si>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</si>
  <si>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</si>
  <si>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</si>
  <si>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</si>
  <si>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</si>
  <si>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</si>
  <si>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</si>
  <si>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</si>
  <si>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</si>
  <si>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</si>
  <si>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</si>
  <si>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</si>
  <si>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</si>
  <si>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</si>
  <si>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</si>
  <si>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</si>
  <si>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</si>
  <si>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</si>
  <si>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</si>
  <si>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</si>
  <si>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</si>
  <si>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</si>
  <si>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</si>
  <si>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</si>
  <si>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</si>
  <si>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</si>
  <si>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</si>
  <si>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</si>
  <si>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</si>
  <si>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</si>
  <si>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</si>
  <si>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</si>
  <si>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</si>
  <si>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</si>
  <si>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</si>
  <si>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</si>
  <si>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</si>
  <si>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</si>
  <si>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</si>
  <si>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</si>
  <si>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</si>
  <si>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</si>
  <si>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</si>
  <si>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</si>
  <si>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</si>
  <si>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</si>
  <si>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</si>
  <si>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</si>
  <si>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</si>
  <si>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</si>
  <si>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</si>
  <si>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</si>
  <si>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</si>
  <si>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</si>
  <si>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</si>
  <si>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</si>
  <si>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</si>
  <si>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</si>
  <si>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</si>
  <si>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</si>
  <si>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</si>
  <si>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</si>
  <si>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</si>
  <si>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</si>
  <si>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</si>
  <si>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</si>
  <si>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</si>
  <si>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</si>
  <si>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</si>
  <si>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</si>
  <si>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</si>
  <si>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</si>
  <si>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</si>
  <si>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</si>
  <si>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</si>
  <si>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</si>
  <si>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</si>
  <si>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</si>
  <si>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</si>
  <si>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</si>
  <si>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</si>
  <si>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</si>
  <si>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</si>
  <si>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</si>
  <si>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</si>
  <si>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</si>
  <si>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</si>
  <si>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</si>
  <si>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</si>
  <si>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</si>
  <si>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</si>
  <si>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</si>
  <si>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</si>
  <si>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</si>
  <si>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</si>
  <si>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</si>
  <si>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</si>
  <si>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</si>
  <si>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</si>
  <si>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</si>
  <si>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</si>
  <si>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</si>
  <si>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</si>
  <si>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</si>
  <si>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</si>
  <si>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</si>
  <si>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</si>
  <si>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</si>
  <si>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</si>
  <si>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</si>
  <si>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</si>
  <si>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</si>
  <si>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</si>
  <si>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</si>
  <si>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</si>
  <si>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</si>
  <si>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</si>
  <si>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</si>
  <si>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</si>
  <si>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</si>
  <si>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</si>
  <si>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</si>
  <si>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</si>
  <si>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</si>
  <si>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</si>
  <si>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</si>
  <si>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</si>
  <si>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</si>
  <si>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</si>
  <si>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</si>
  <si>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</si>
  <si>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</si>
  <si>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</si>
  <si>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</si>
  <si>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</si>
  <si>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</si>
  <si>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</si>
  <si>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</si>
  <si>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</si>
  <si>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</si>
  <si>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</si>
  <si>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</si>
  <si>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</si>
  <si>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</si>
  <si>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</si>
  <si>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</si>
  <si>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</si>
  <si>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</si>
  <si>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</si>
  <si>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</si>
  <si>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</si>
  <si>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</si>
  <si>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</si>
  <si>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</si>
  <si>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</si>
  <si>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</si>
  <si>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</si>
  <si>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</si>
  <si>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</si>
  <si>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</si>
  <si>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</si>
  <si>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</si>
  <si>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</si>
  <si>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</si>
  <si>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</si>
  <si>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</si>
  <si>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</si>
  <si>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</si>
  <si>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</si>
  <si>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</si>
  <si>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</si>
  <si>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</si>
  <si>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</si>
  <si>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</si>
  <si>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</si>
  <si>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</si>
  <si>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</si>
  <si>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</si>
  <si>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</si>
  <si>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</si>
  <si>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</si>
  <si>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</si>
  <si>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</si>
  <si>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</si>
  <si>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</si>
  <si>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</si>
  <si>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</si>
  <si>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</si>
  <si>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</si>
  <si>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</si>
  <si>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</si>
  <si>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</si>
  <si>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</si>
  <si>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</si>
  <si>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</si>
  <si>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</si>
  <si>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</si>
  <si>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</si>
  <si>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</si>
  <si>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</si>
  <si>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</si>
  <si>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</si>
  <si>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</si>
  <si>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</si>
  <si>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</si>
  <si>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</si>
  <si>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</si>
  <si>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</si>
  <si>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</si>
  <si>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</si>
  <si>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</si>
  <si>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</si>
  <si>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</si>
  <si>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</si>
  <si>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</si>
  <si>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</si>
  <si>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</si>
  <si>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</si>
  <si>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</si>
  <si>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</si>
  <si>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</si>
  <si>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</si>
  <si>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</si>
  <si>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</si>
  <si>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</si>
  <si>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</si>
  <si>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</si>
  <si>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</si>
  <si>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</si>
  <si>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</si>
  <si>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</si>
  <si>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</si>
  <si>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</si>
  <si>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</si>
  <si>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</si>
  <si>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</si>
  <si>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</si>
  <si>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</si>
  <si>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</si>
  <si>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</si>
  <si>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</si>
  <si>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</si>
  <si>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</si>
  <si>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</si>
  <si>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</si>
  <si>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</si>
  <si>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</si>
  <si>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</si>
  <si>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</si>
  <si>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</si>
  <si>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</si>
  <si>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</si>
  <si>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</si>
  <si>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</si>
  <si>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</si>
  <si>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</si>
  <si>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</si>
  <si>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</si>
  <si>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</si>
  <si>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</si>
  <si>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</si>
  <si>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</si>
  <si>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</si>
  <si>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</si>
  <si>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</si>
  <si>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</si>
  <si>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</si>
  <si>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</si>
  <si>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</si>
  <si>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</si>
  <si>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</si>
  <si>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</si>
  <si>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</si>
  <si>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</si>
  <si>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</si>
  <si>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</si>
  <si>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</si>
  <si>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</si>
  <si>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</si>
  <si>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</si>
  <si>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</si>
  <si>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</si>
  <si>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</si>
  <si>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</si>
  <si>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</si>
  <si>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</si>
  <si>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</si>
  <si>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</si>
  <si>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</si>
  <si>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</si>
  <si>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</si>
  <si>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</si>
  <si>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</si>
  <si>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</si>
  <si>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</si>
  <si>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</si>
  <si>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</si>
  <si>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</si>
  <si>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</si>
  <si>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</si>
  <si>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</si>
  <si>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</si>
  <si>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</si>
  <si>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</si>
  <si>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</si>
  <si>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</si>
  <si>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</si>
  <si>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</si>
  <si>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</si>
  <si>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</si>
  <si>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</si>
  <si>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</si>
  <si>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</si>
  <si>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</si>
  <si>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</si>
  <si>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</si>
  <si>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</si>
  <si>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</si>
  <si>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</si>
  <si>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</si>
  <si>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</si>
  <si>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</si>
  <si>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</si>
  <si>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</si>
  <si>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</si>
  <si>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</si>
  <si>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</si>
  <si>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</si>
  <si>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</si>
  <si>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</si>
  <si>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</si>
  <si>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</si>
  <si>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</si>
  <si>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</si>
  <si>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</si>
  <si>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</si>
  <si>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</si>
  <si>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</si>
  <si>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</si>
  <si>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</si>
  <si>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</si>
  <si>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</si>
  <si>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</si>
  <si>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</si>
  <si>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</si>
  <si>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</si>
  <si>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</si>
  <si>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</si>
  <si>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</si>
  <si>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</si>
  <si>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</si>
  <si>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</si>
  <si>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</si>
  <si>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</si>
  <si>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</si>
  <si>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</si>
  <si>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</si>
  <si>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</si>
  <si>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</si>
  <si>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</si>
  <si>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</si>
  <si>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</si>
  <si>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</si>
  <si>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</si>
  <si>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</si>
  <si>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</si>
  <si>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</si>
  <si>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</si>
  <si>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</si>
  <si>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</si>
  <si>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</si>
  <si>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</si>
  <si>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</si>
  <si>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</si>
  <si>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</si>
  <si>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</si>
  <si>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</si>
  <si>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</si>
  <si>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</si>
  <si>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</si>
  <si>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</si>
  <si>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</si>
  <si>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</si>
  <si>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</si>
  <si>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</si>
  <si>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</si>
  <si>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</si>
  <si>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</si>
  <si>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</si>
  <si>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</si>
  <si>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</si>
  <si>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</si>
  <si>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</si>
  <si>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</si>
  <si>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</si>
  <si>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</si>
  <si>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</si>
  <si>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</si>
  <si>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</si>
  <si>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</si>
  <si>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</si>
  <si>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</si>
  <si>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</si>
  <si>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</si>
  <si>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</si>
  <si>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</si>
  <si>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</si>
  <si>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</si>
  <si>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</si>
  <si>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</si>
  <si>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</si>
  <si>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</si>
  <si>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</si>
  <si>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</si>
  <si>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</si>
  <si>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</si>
  <si>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</si>
  <si>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</si>
  <si>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</si>
  <si>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</si>
  <si>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</si>
  <si>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</si>
  <si>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</si>
  <si>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</si>
  <si>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</si>
  <si>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</si>
  <si>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</si>
  <si>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</si>
  <si>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</si>
  <si>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</si>
  <si>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</si>
  <si>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</si>
  <si>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</si>
  <si>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</si>
  <si>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</si>
  <si>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</si>
  <si>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</si>
  <si>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</si>
  <si>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</si>
  <si>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</si>
  <si>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</si>
  <si>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</si>
  <si>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</si>
  <si>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</si>
  <si>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</si>
  <si>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</si>
  <si>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</si>
  <si>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</si>
  <si>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</si>
  <si>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</si>
  <si>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</si>
  <si>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</si>
  <si>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</si>
  <si>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</si>
  <si>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</si>
  <si>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</si>
  <si>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</si>
  <si>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</si>
  <si>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</si>
  <si>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</si>
  <si>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</si>
  <si>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</si>
  <si>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</si>
  <si>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</si>
  <si>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</si>
  <si>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</si>
  <si>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</si>
  <si>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</si>
  <si>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</si>
  <si>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</si>
  <si>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</si>
  <si>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</si>
  <si>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</si>
  <si>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</si>
  <si>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</si>
  <si>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</si>
  <si>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</si>
  <si>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</si>
  <si>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</si>
  <si>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</si>
  <si>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</si>
  <si>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</si>
  <si>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</si>
  <si>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</si>
  <si>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</si>
  <si>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</si>
  <si>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</si>
  <si>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</si>
  <si>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</si>
  <si>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</si>
  <si>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</si>
  <si>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</si>
  <si>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</si>
  <si>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</si>
  <si>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</si>
  <si>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</si>
  <si>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</si>
  <si>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</si>
  <si>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</si>
  <si>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</si>
  <si>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</si>
  <si>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</si>
  <si>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</si>
  <si>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</si>
  <si>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</si>
  <si>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</si>
  <si>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</si>
  <si>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</si>
  <si>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</si>
  <si>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</si>
  <si>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</si>
  <si>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</si>
  <si>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</si>
  <si>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</si>
  <si>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</si>
  <si>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</si>
  <si>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</si>
  <si>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</si>
  <si>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</si>
  <si>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</si>
  <si>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</si>
  <si>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</si>
  <si>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</si>
  <si>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</si>
  <si>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</si>
  <si>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</si>
  <si>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</si>
  <si>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</si>
  <si>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</si>
  <si>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</si>
  <si>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</si>
  <si>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</si>
  <si>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</si>
  <si>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</si>
  <si>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</si>
  <si>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</si>
  <si>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</si>
  <si>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</si>
  <si>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</si>
  <si>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</si>
  <si>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</si>
  <si>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</si>
  <si>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</si>
  <si>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</si>
  <si>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</si>
  <si>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</si>
  <si>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</si>
  <si>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</si>
  <si>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</si>
  <si>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</si>
  <si>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</si>
  <si>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</si>
  <si>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</si>
  <si>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</si>
  <si>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</si>
  <si>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</si>
  <si>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</si>
  <si>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</si>
  <si>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</si>
  <si>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</si>
  <si>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</si>
  <si>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</si>
  <si>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</si>
  <si>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</si>
  <si>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</si>
  <si>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</si>
  <si>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</si>
  <si>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</si>
  <si>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</si>
  <si>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</si>
  <si>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</si>
  <si>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</si>
  <si>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</si>
  <si>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</si>
  <si>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</si>
  <si>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</si>
  <si>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</si>
  <si>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</si>
  <si>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</si>
  <si>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</si>
  <si>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</si>
  <si>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</si>
  <si>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</si>
  <si>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</si>
  <si>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</si>
  <si>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</si>
  <si>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</si>
  <si>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</si>
  <si>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</si>
  <si>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</si>
  <si>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</si>
  <si>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</si>
  <si>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</si>
  <si>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</si>
  <si>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</si>
  <si>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</si>
  <si>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</si>
  <si>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</si>
  <si>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</si>
  <si>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</si>
  <si>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</si>
  <si>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</si>
  <si>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</si>
  <si>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</si>
  <si>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</si>
  <si>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</si>
  <si>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</si>
  <si>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</si>
  <si>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</si>
  <si>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</si>
  <si>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</si>
  <si>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</si>
  <si>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</si>
  <si>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</si>
  <si>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</si>
  <si>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</si>
  <si>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</si>
  <si>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</si>
  <si>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</si>
  <si>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</si>
  <si>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</si>
  <si>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</si>
  <si>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</si>
  <si>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</si>
  <si>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</si>
  <si>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</si>
  <si>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</si>
  <si>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</si>
  <si>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</si>
  <si>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</si>
  <si>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</si>
  <si>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</si>
  <si>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</si>
  <si>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</si>
  <si>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</si>
  <si>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</si>
  <si>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</si>
  <si>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</si>
  <si>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</si>
  <si>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</si>
  <si>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</si>
  <si>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</si>
  <si>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</si>
  <si>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</si>
  <si>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</si>
  <si>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</si>
  <si>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</si>
  <si>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</si>
  <si>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</si>
  <si>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</si>
  <si>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</si>
  <si>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</si>
  <si>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</si>
  <si>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</si>
  <si>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</si>
  <si>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</si>
  <si>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</si>
  <si>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</si>
  <si>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</si>
  <si>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</si>
  <si>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</si>
  <si>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</si>
  <si>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</si>
  <si>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</si>
  <si>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</si>
  <si>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</si>
  <si>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</si>
  <si>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</si>
  <si>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</si>
  <si>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</si>
  <si>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</si>
  <si>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</si>
  <si>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</si>
  <si>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</si>
  <si>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</si>
  <si>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</si>
  <si>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</si>
  <si>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</si>
  <si>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</si>
  <si>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</si>
  <si>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</si>
  <si>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</si>
  <si>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</si>
  <si>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</si>
  <si>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</si>
  <si>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</si>
  <si>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</si>
  <si>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</si>
  <si>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</si>
  <si>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</si>
  <si>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</si>
  <si>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</si>
  <si>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</si>
  <si>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</si>
  <si>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</si>
  <si>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</si>
  <si>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</si>
  <si>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</si>
  <si>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</si>
  <si>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</si>
  <si>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</si>
  <si>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</si>
  <si>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</si>
  <si>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</si>
  <si>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</si>
  <si>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</si>
  <si>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</si>
  <si>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</si>
  <si>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</si>
  <si>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</si>
  <si>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</si>
  <si>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</si>
  <si>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</si>
  <si>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</si>
  <si>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</si>
  <si>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</si>
  <si>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</si>
  <si>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</si>
  <si>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</si>
  <si>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</si>
  <si>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</si>
  <si>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</si>
  <si>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</si>
  <si>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</si>
  <si>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</si>
  <si>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</si>
  <si>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</si>
  <si>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</si>
  <si>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</si>
  <si>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</si>
  <si>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</si>
  <si>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</si>
  <si>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</si>
  <si>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</si>
  <si>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</si>
  <si>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</si>
  <si>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</si>
  <si>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</si>
  <si>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</si>
  <si>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</si>
  <si>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</si>
  <si>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</si>
  <si>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</si>
  <si>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</si>
  <si>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</si>
  <si>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</si>
  <si>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</si>
  <si>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</si>
  <si>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</si>
  <si>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</si>
  <si>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</si>
  <si>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</si>
  <si>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</si>
  <si>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</si>
  <si>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</si>
  <si>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</si>
  <si>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</si>
  <si>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</si>
  <si>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</si>
  <si>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</si>
  <si>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</si>
  <si>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</si>
  <si>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</si>
  <si>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</si>
  <si>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</si>
  <si>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</si>
  <si>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</si>
  <si>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</si>
  <si>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</si>
  <si>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</si>
  <si>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</si>
  <si>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</si>
  <si>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</si>
  <si>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</si>
  <si>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</si>
  <si>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</si>
  <si>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</si>
  <si>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</si>
  <si>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</si>
  <si>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</si>
  <si>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</si>
  <si>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</si>
  <si>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</si>
  <si>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</si>
  <si>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</si>
  <si>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</si>
  <si>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</si>
  <si>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</si>
  <si>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</si>
  <si>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</si>
  <si>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</si>
  <si>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</si>
  <si>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</si>
  <si>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</si>
  <si>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</si>
  <si>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</si>
  <si>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</si>
  <si>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</si>
  <si>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</si>
  <si>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</si>
  <si>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</si>
  <si>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</si>
  <si>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</si>
  <si>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</si>
  <si>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</si>
  <si>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</si>
  <si>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</si>
  <si>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</si>
  <si>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</si>
  <si>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</si>
  <si>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</si>
  <si>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</si>
  <si>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</si>
  <si>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</si>
  <si>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</si>
  <si>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</si>
  <si>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</si>
  <si>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</si>
  <si>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</si>
  <si>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</si>
  <si>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</si>
  <si>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</si>
  <si>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</si>
  <si>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</si>
  <si>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</si>
  <si>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</si>
  <si>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</si>
  <si>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</si>
  <si>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</si>
  <si>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</si>
  <si>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</si>
  <si>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</si>
  <si>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</si>
  <si>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</si>
  <si>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</si>
  <si>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</si>
  <si>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</si>
  <si>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</si>
  <si>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</si>
  <si>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</si>
  <si>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</si>
  <si>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</si>
  <si>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</si>
  <si>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</si>
  <si>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</si>
  <si>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</si>
  <si>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</si>
  <si>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</si>
  <si>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</si>
  <si>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</si>
  <si>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</si>
  <si>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</si>
  <si>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</si>
  <si>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</si>
  <si>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</si>
  <si>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</si>
  <si>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</si>
  <si>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</si>
  <si>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</si>
  <si>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</si>
  <si>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</si>
  <si>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</si>
  <si>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</si>
  <si>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</si>
  <si>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</si>
  <si>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</si>
  <si>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</si>
  <si>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</si>
  <si>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</si>
  <si>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</si>
  <si>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</si>
  <si>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</si>
  <si>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</si>
  <si>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</si>
  <si>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</si>
  <si>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</si>
  <si>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</si>
  <si>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</si>
  <si>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</si>
  <si>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</si>
  <si>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</si>
  <si>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</si>
  <si>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</si>
  <si>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</si>
  <si>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</si>
  <si>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</si>
  <si>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</si>
  <si>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</si>
  <si>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</si>
  <si>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</si>
  <si>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</si>
  <si>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</si>
  <si>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</si>
  <si>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</si>
  <si>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</si>
  <si>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</si>
  <si>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</si>
  <si>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</si>
  <si>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</si>
  <si>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</si>
  <si>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</si>
  <si>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</si>
  <si>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</si>
  <si>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</si>
  <si>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</si>
  <si>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</si>
  <si>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</si>
  <si>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</si>
  <si>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</si>
  <si>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</si>
  <si>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</si>
  <si>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</si>
  <si>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</si>
  <si>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</si>
  <si>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</si>
  <si>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</si>
  <si>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</si>
  <si>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</si>
  <si>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</si>
  <si>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</si>
  <si>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</si>
  <si>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</si>
  <si>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</si>
  <si>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</si>
  <si>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</si>
  <si>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</si>
  <si>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</si>
  <si>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</si>
  <si>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</si>
  <si>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</si>
  <si>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</si>
  <si>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</si>
  <si>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</si>
  <si>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</si>
  <si>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</si>
  <si>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</si>
  <si>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</si>
  <si>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</si>
  <si>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</si>
  <si>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</si>
  <si>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</si>
  <si>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</si>
  <si>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</si>
  <si>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</si>
  <si>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</si>
  <si>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</si>
  <si>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</si>
  <si>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</si>
  <si>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</si>
  <si>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</si>
  <si>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</si>
  <si>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</si>
  <si>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</si>
  <si>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</si>
  <si>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</si>
  <si>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</si>
  <si>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</si>
  <si>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</si>
  <si>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</si>
  <si>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</si>
  <si>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</si>
  <si>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</si>
  <si>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</si>
  <si>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</si>
  <si>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</si>
  <si>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</si>
  <si>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</si>
  <si>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</si>
  <si>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</si>
  <si>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</si>
  <si>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</si>
  <si>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</si>
  <si>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</si>
  <si>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</si>
  <si>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</si>
  <si>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</si>
  <si>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</si>
  <si>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</si>
  <si>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</si>
  <si>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</si>
  <si>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</si>
  <si>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</si>
  <si>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</si>
  <si>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</si>
  <si>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</si>
  <si>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</si>
  <si>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</si>
  <si>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</si>
  <si>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</si>
  <si>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</si>
  <si>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</si>
  <si>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</si>
  <si>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</si>
  <si>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</si>
  <si>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</si>
  <si>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</si>
  <si>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</si>
  <si>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</si>
  <si>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</si>
  <si>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</si>
  <si>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</si>
  <si>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</si>
  <si>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</si>
  <si>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</si>
  <si>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</si>
  <si>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</si>
  <si>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</si>
  <si>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</si>
  <si>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</si>
  <si>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</si>
  <si>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</si>
  <si>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</si>
  <si>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</si>
  <si>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</si>
  <si>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</si>
  <si>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</si>
  <si>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</si>
  <si>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</si>
  <si>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</si>
  <si>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</si>
  <si>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</si>
  <si>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</si>
  <si>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</si>
  <si>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</si>
  <si>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</si>
  <si>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</si>
  <si>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</si>
  <si>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</si>
  <si>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</si>
  <si>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</si>
  <si>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</si>
  <si>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</si>
  <si>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</si>
  <si>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</si>
  <si>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</si>
  <si>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</si>
  <si>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</si>
  <si>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</si>
  <si>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</si>
  <si>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</si>
  <si>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</si>
  <si>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</si>
  <si>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</si>
  <si>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</si>
  <si>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</si>
  <si>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</si>
  <si>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</si>
  <si>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</si>
  <si>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</si>
  <si>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</si>
  <si>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</si>
  <si>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</si>
  <si>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</si>
  <si>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</si>
  <si>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</si>
  <si>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</si>
  <si>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</si>
  <si>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</si>
  <si>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</si>
  <si>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</si>
  <si>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</si>
  <si>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</si>
  <si>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</si>
  <si>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</si>
  <si>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</si>
  <si>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</si>
  <si>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</si>
  <si>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</si>
  <si>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</si>
  <si>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</si>
  <si>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</si>
  <si>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</si>
  <si>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</si>
  <si>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</si>
  <si>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</si>
  <si>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</si>
  <si>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</si>
  <si>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</si>
  <si>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</si>
  <si>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</si>
  <si>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</si>
  <si>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</si>
  <si>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</si>
  <si>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</si>
  <si>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</si>
  <si>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</si>
  <si>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</si>
  <si>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</si>
  <si>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</si>
  <si>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</si>
  <si>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</si>
  <si>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</si>
  <si>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</si>
  <si>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</si>
  <si>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</si>
  <si>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</si>
  <si>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</si>
  <si>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</si>
  <si>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</si>
  <si>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</si>
  <si>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</si>
  <si>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</si>
  <si>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</si>
  <si>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</si>
  <si>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</si>
  <si>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</si>
  <si>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</si>
  <si>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</si>
  <si>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</si>
  <si>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</si>
  <si>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</si>
  <si>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</si>
  <si>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</si>
  <si>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</si>
  <si>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</si>
  <si>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</si>
  <si>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</si>
  <si>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</si>
  <si>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</si>
  <si>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</si>
  <si>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</si>
  <si>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</si>
  <si>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</si>
  <si>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</si>
  <si>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</si>
  <si>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</si>
  <si>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</si>
  <si>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</si>
  <si>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</si>
  <si>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</si>
  <si>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</si>
  <si>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</si>
  <si>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</si>
  <si>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</si>
  <si>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</si>
  <si>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</si>
  <si>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</si>
  <si>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</si>
  <si>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</si>
  <si>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</si>
  <si>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</si>
  <si>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</si>
  <si>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</si>
  <si>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</si>
  <si>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</si>
  <si>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</si>
  <si>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</si>
  <si>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</si>
  <si>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</si>
  <si>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</si>
  <si>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</si>
  <si>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</si>
  <si>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</si>
  <si>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</si>
  <si>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</si>
  <si>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</si>
  <si>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</si>
  <si>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</si>
  <si>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</si>
  <si>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</si>
  <si>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</si>
  <si>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</si>
  <si>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</si>
  <si>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</si>
  <si>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</si>
  <si>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</si>
  <si>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</si>
  <si>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</si>
  <si>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</si>
  <si>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</si>
  <si>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</si>
  <si>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</si>
  <si>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</si>
  <si>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</si>
  <si>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</si>
  <si>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</si>
  <si>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</si>
  <si>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</si>
  <si>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</si>
  <si>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</si>
  <si>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</si>
  <si>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</si>
  <si>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</si>
  <si>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</si>
  <si>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</si>
  <si>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</si>
  <si>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</si>
  <si>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</si>
  <si>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</si>
  <si>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</si>
  <si>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</si>
  <si>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</si>
  <si>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</si>
  <si>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</si>
  <si>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</si>
  <si>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</si>
  <si>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</si>
  <si>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</si>
  <si>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</si>
  <si>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</si>
  <si>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</si>
  <si>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</si>
  <si>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</si>
  <si>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</si>
  <si>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</si>
  <si>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</si>
  <si>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</si>
  <si>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</si>
  <si>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</si>
  <si>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</si>
  <si>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</si>
  <si>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</si>
  <si>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</si>
  <si>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</si>
  <si>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</si>
  <si>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</si>
  <si>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</si>
  <si>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</si>
  <si>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</si>
  <si>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</si>
  <si>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</si>
  <si>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</si>
  <si>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</si>
  <si>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</si>
  <si>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</si>
  <si>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</si>
  <si>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</si>
  <si>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</si>
  <si>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</si>
  <si>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</si>
  <si>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</si>
  <si>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</si>
  <si>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</si>
  <si>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</si>
  <si>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</si>
  <si>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</si>
  <si>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</si>
  <si>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</si>
  <si>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</si>
  <si>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</si>
  <si>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</si>
  <si>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</si>
  <si>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</si>
  <si>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</si>
  <si>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</si>
  <si>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</si>
  <si>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</si>
  <si>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</si>
  <si>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</si>
  <si>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</si>
  <si>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</si>
  <si>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</si>
  <si>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</si>
  <si>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</si>
  <si>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</si>
  <si>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</si>
  <si>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</si>
  <si>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</si>
  <si>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</si>
  <si>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</si>
  <si>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</si>
  <si>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</si>
  <si>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</si>
  <si>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</si>
  <si>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</si>
  <si>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</si>
  <si>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</si>
  <si>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</si>
  <si>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</si>
  <si>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</si>
  <si>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</si>
  <si>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</si>
  <si>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</si>
  <si>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</si>
  <si>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</si>
  <si>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</si>
  <si>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</si>
  <si>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</si>
  <si>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</si>
  <si>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</si>
  <si>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</si>
  <si>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</si>
  <si>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</si>
  <si>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</si>
  <si>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</si>
  <si>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</si>
  <si>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</si>
  <si>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</si>
  <si>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</si>
  <si>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</si>
  <si>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</si>
  <si>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</si>
  <si>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</si>
  <si>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</si>
  <si>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</si>
  <si>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</si>
  <si>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</si>
  <si>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</si>
  <si>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</si>
  <si>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</si>
  <si>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</si>
  <si>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</si>
  <si>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</si>
  <si>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</si>
  <si>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</si>
  <si>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</si>
  <si>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</si>
  <si>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</si>
  <si>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</si>
  <si>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</si>
  <si>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</si>
  <si>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</si>
  <si>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</si>
  <si>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</si>
  <si>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</si>
  <si>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</si>
  <si>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</si>
  <si>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</si>
  <si>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</si>
  <si>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</si>
  <si>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</si>
  <si>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</si>
  <si>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</si>
  <si>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</si>
  <si>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</si>
  <si>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</si>
  <si>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</si>
  <si>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</si>
  <si>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</si>
  <si>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</si>
  <si>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</si>
  <si>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</si>
  <si>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</si>
  <si>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</si>
  <si>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</si>
  <si>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</si>
  <si>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</si>
  <si>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</si>
  <si>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</si>
  <si>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</si>
  <si>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</si>
  <si>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</si>
  <si>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</si>
  <si>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</si>
  <si>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</si>
  <si>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</si>
  <si>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</si>
  <si>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</si>
  <si>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</si>
  <si>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</si>
  <si>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</si>
  <si>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</si>
  <si>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</si>
  <si>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</si>
  <si>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</si>
  <si>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</si>
  <si>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</si>
  <si>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</si>
  <si>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</si>
  <si>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</si>
  <si>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</si>
  <si>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</si>
  <si>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</si>
  <si>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</si>
  <si>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</si>
  <si>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</si>
  <si>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</si>
  <si>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</si>
  <si>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</si>
  <si>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</si>
  <si>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</si>
  <si>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</si>
  <si>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</si>
  <si>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</si>
  <si>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</si>
  <si>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</si>
  <si>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</si>
  <si>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</si>
  <si>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</si>
  <si>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</si>
  <si>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</si>
  <si>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</si>
  <si>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</si>
  <si>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</si>
  <si>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</si>
  <si>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</si>
  <si>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</si>
  <si>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</si>
  <si>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</si>
  <si>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</si>
  <si>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</si>
  <si>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</si>
  <si>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</si>
  <si>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</si>
  <si>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</si>
  <si>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</si>
  <si>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</si>
  <si>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</si>
  <si>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</si>
  <si>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</si>
  <si>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</si>
  <si>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</si>
  <si>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</si>
  <si>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</si>
  <si>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</si>
  <si>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</si>
  <si>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</si>
  <si>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</si>
  <si>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</si>
  <si>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</si>
  <si>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</si>
  <si>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</si>
  <si>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</si>
  <si>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</si>
  <si>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</si>
  <si>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</si>
  <si>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</si>
  <si>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</si>
  <si>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</si>
  <si>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</si>
  <si>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</si>
  <si>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</si>
  <si>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</si>
  <si>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</si>
  <si>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</si>
  <si>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</si>
  <si>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</si>
  <si>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</si>
  <si>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</si>
  <si>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</si>
  <si>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</si>
  <si>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</si>
  <si>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</si>
  <si>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</si>
  <si>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</si>
  <si>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</si>
  <si>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</si>
  <si>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</si>
  <si>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</si>
  <si>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</si>
  <si>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</si>
  <si>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</si>
  <si>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</si>
  <si>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</si>
  <si>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</si>
  <si>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</si>
  <si>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</si>
  <si>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</si>
  <si>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</si>
  <si>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</si>
  <si>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</si>
  <si>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</si>
  <si>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</si>
  <si>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</si>
  <si>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</si>
  <si>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</si>
  <si>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</si>
  <si>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</si>
  <si>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</si>
  <si>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</si>
  <si>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</si>
  <si>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</si>
  <si>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</si>
  <si>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</si>
  <si>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</si>
  <si>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</si>
  <si>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</si>
  <si>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</si>
  <si>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</si>
  <si>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</si>
  <si>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</si>
  <si>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</si>
  <si>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</si>
  <si>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</si>
  <si>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</si>
  <si>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</si>
  <si>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</si>
  <si>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</si>
  <si>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</si>
  <si>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</si>
  <si>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</si>
  <si>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</si>
  <si>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</si>
  <si>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</si>
  <si>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</si>
  <si>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</si>
  <si>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</si>
  <si>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</si>
  <si>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</si>
  <si>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</si>
  <si>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</si>
  <si>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</si>
  <si>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</si>
  <si>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</si>
  <si>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</si>
  <si>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</si>
  <si>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</si>
  <si>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</si>
  <si>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</si>
  <si>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</si>
  <si>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</si>
  <si>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</si>
  <si>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</si>
  <si>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</si>
  <si>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</si>
  <si>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</si>
  <si>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</si>
  <si>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</si>
  <si>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</si>
  <si>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</si>
  <si>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</si>
  <si>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</si>
  <si>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</si>
  <si>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</si>
  <si>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</si>
  <si>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</si>
  <si>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</si>
  <si>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</si>
  <si>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</si>
  <si>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</si>
  <si>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</si>
  <si>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</si>
  <si>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</si>
  <si>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</si>
  <si>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</si>
  <si>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</si>
  <si>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</si>
  <si>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</si>
  <si>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</si>
  <si>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</si>
  <si>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</si>
  <si>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</si>
  <si>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</si>
  <si>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</si>
  <si>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</si>
  <si>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</si>
  <si>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</si>
  <si>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</si>
  <si>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</si>
  <si>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</si>
  <si>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</si>
  <si>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</si>
  <si>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</si>
  <si>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</si>
  <si>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</si>
  <si>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</si>
  <si>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</si>
  <si>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</si>
  <si>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</si>
  <si>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</si>
  <si>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</si>
  <si>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</si>
  <si>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</si>
  <si>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</si>
  <si>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</si>
  <si>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</si>
  <si>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</si>
  <si>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</si>
  <si>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</si>
  <si>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</si>
  <si>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</si>
  <si>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</si>
  <si>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</si>
  <si>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</si>
  <si>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</si>
  <si>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</si>
  <si>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</si>
  <si>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</si>
  <si>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</si>
  <si>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</si>
  <si>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</si>
  <si>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</si>
  <si>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</si>
  <si>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</si>
  <si>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</si>
  <si>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</si>
  <si>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</si>
  <si>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</si>
  <si>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</si>
  <si>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</si>
  <si>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</si>
  <si>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</si>
  <si>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</si>
  <si>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</si>
  <si>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</si>
  <si>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</si>
  <si>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</si>
  <si>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</si>
  <si>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</si>
  <si>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</si>
  <si>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</si>
  <si>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</si>
  <si>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</si>
  <si>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</si>
  <si>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</si>
  <si>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</si>
  <si>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</si>
  <si>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</si>
  <si>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</si>
  <si>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</si>
  <si>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</si>
  <si>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</si>
  <si>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</si>
  <si>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</si>
  <si>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</si>
  <si>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</si>
  <si>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</si>
  <si>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</si>
  <si>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</si>
  <si>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</si>
  <si>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</si>
  <si>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</si>
  <si>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</si>
  <si>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</si>
  <si>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</si>
  <si>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</si>
  <si>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</si>
  <si>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</si>
  <si>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</si>
  <si>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</si>
  <si>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</si>
  <si>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</si>
  <si>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</si>
  <si>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</si>
  <si>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</si>
  <si>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</si>
  <si>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</si>
  <si>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</si>
  <si>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</si>
  <si>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</si>
  <si>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</si>
  <si>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</si>
  <si>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</si>
  <si>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</si>
  <si>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</si>
  <si>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</si>
  <si>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</si>
  <si>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</si>
  <si>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</si>
  <si>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</si>
  <si>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</si>
  <si>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</si>
  <si>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</si>
  <si>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</si>
  <si>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</si>
  <si>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</si>
  <si>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</si>
  <si>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</si>
  <si>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</si>
  <si>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</si>
  <si>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</si>
  <si>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</si>
  <si>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</si>
  <si>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</si>
  <si>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</si>
  <si>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</si>
  <si>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</si>
  <si>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</si>
  <si>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</si>
  <si>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</si>
  <si>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</si>
  <si>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</si>
  <si>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</si>
  <si>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</si>
  <si>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</si>
  <si>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</si>
  <si>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</si>
  <si>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</si>
  <si>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</si>
  <si>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</si>
  <si>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</si>
  <si>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</si>
  <si>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</si>
  <si>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</si>
  <si>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</si>
  <si>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</si>
  <si>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</si>
  <si>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</si>
  <si>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</si>
  <si>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</si>
  <si>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</si>
  <si>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</si>
  <si>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</si>
  <si>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</si>
  <si>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</si>
  <si>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</si>
  <si>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</si>
  <si>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</si>
  <si>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</si>
  <si>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</si>
  <si>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</si>
  <si>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</si>
  <si>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</si>
  <si>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</si>
  <si>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</si>
  <si>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</si>
  <si>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</si>
  <si>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</si>
  <si>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</si>
  <si>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</si>
  <si>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</si>
  <si>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</si>
  <si>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</si>
  <si>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</si>
  <si>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</si>
  <si>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</si>
  <si>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</si>
  <si>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</si>
  <si>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</si>
  <si>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</si>
  <si>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</si>
  <si>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</si>
  <si>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</si>
  <si>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</si>
  <si>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</si>
  <si>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</si>
  <si>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</si>
  <si>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</si>
  <si>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</si>
  <si>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</si>
  <si>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</si>
  <si>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</si>
  <si>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</si>
  <si>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</si>
  <si>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</si>
  <si>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</si>
  <si>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</si>
  <si>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</si>
  <si>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</si>
  <si>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</si>
  <si>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</si>
  <si>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</si>
  <si>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</si>
  <si>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</si>
  <si>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</si>
  <si>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</si>
  <si>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</si>
  <si>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</si>
  <si>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</si>
  <si>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</si>
  <si>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</si>
  <si>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</si>
  <si>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</si>
  <si>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</si>
  <si>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</si>
  <si>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</si>
  <si>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</si>
  <si>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</si>
  <si>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</si>
  <si>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</si>
  <si>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</si>
  <si>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</si>
  <si>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</si>
  <si>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</si>
  <si>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</si>
  <si>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</si>
  <si>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</si>
  <si>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</si>
  <si>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</si>
  <si>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</si>
  <si>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</si>
  <si>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</si>
  <si>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</si>
  <si>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</si>
  <si>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</si>
  <si>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</si>
  <si>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</si>
  <si>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</si>
  <si>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</si>
  <si>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</si>
  <si>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</si>
  <si>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</si>
  <si>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</si>
  <si>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</si>
  <si>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</si>
  <si>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</si>
  <si>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</si>
  <si>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</si>
  <si>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</si>
  <si>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</si>
  <si>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</si>
  <si>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</si>
  <si>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</si>
  <si>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</si>
  <si>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</si>
  <si>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</si>
  <si>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</si>
  <si>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</si>
  <si>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</si>
  <si>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</si>
  <si>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</si>
  <si>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</si>
  <si>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</si>
  <si>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</si>
  <si>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</si>
  <si>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</si>
  <si>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</si>
  <si>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</si>
  <si>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</si>
  <si>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</si>
  <si>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</si>
  <si>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</si>
  <si>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</si>
  <si>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</si>
  <si>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</si>
  <si>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</si>
  <si>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</si>
  <si>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</si>
  <si>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</si>
  <si>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</si>
  <si>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</si>
  <si>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</si>
  <si>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</si>
  <si>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</si>
  <si>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</si>
  <si>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</si>
  <si>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</si>
  <si>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</si>
  <si>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</si>
  <si>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</si>
  <si>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</si>
  <si>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</si>
  <si>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</si>
  <si>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</si>
  <si>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</si>
  <si>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</si>
  <si>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</si>
  <si>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</si>
  <si>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</si>
  <si>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</si>
  <si>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</si>
  <si>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</si>
  <si>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</si>
  <si>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</si>
  <si>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</si>
  <si>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</si>
  <si>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</si>
  <si>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</si>
  <si>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</si>
  <si>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</si>
  <si>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</si>
  <si>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</si>
  <si>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</si>
  <si>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</si>
  <si>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</si>
  <si>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</si>
  <si>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</si>
  <si>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</si>
  <si>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</si>
  <si>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</si>
  <si>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</si>
  <si>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</si>
  <si>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</si>
  <si>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</si>
  <si>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</si>
  <si>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</si>
  <si>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</si>
  <si>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</si>
  <si>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</si>
  <si>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</si>
  <si>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</si>
  <si>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</si>
  <si>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</si>
  <si>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</si>
  <si>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</si>
  <si>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</si>
  <si>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</si>
  <si>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</si>
  <si>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</si>
  <si>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</si>
  <si>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</si>
  <si>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</si>
  <si>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</si>
  <si>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</si>
  <si>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</si>
  <si>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</si>
  <si>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</si>
  <si>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</si>
  <si>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</si>
  <si>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</si>
  <si>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</si>
  <si>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</si>
  <si>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</si>
  <si>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</si>
  <si>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</si>
  <si>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</si>
  <si>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</si>
  <si>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</si>
  <si>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</si>
  <si>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</si>
  <si>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</si>
  <si>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</si>
  <si>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</si>
  <si>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</si>
  <si>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</si>
  <si>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</si>
  <si>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</si>
  <si>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</si>
  <si>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</si>
  <si>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</si>
  <si>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</si>
  <si>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</si>
  <si>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</si>
  <si>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</si>
  <si>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</si>
  <si>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</si>
  <si>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</si>
  <si>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</si>
  <si>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</si>
  <si>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</si>
  <si>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</si>
  <si>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</si>
  <si>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</si>
  <si>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</si>
  <si>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</si>
  <si>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</si>
  <si>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</si>
  <si>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</si>
  <si>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</si>
  <si>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</si>
  <si>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</si>
  <si>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</si>
  <si>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</si>
  <si>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</si>
  <si>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</si>
  <si>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</si>
  <si>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</si>
  <si>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</si>
  <si>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</si>
  <si>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</si>
  <si>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</si>
  <si>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</si>
  <si>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</si>
  <si>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</si>
  <si>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</si>
  <si>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</si>
  <si>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</si>
  <si>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</si>
  <si>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</si>
  <si>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</si>
  <si>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</si>
  <si>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</si>
  <si>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</si>
  <si>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</si>
  <si>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</si>
  <si>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</si>
  <si>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</si>
  <si>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</si>
  <si>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</si>
  <si>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</si>
  <si>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</si>
  <si>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</si>
  <si>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</si>
  <si>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</si>
  <si>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</si>
  <si>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</si>
  <si>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</si>
  <si>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</si>
  <si>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</si>
  <si>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</si>
  <si>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</si>
  <si>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</si>
  <si>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</si>
  <si>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</si>
  <si>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</si>
  <si>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</si>
  <si>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</si>
  <si>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</si>
  <si>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</si>
  <si>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</si>
  <si>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</si>
  <si>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</si>
  <si>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</si>
  <si>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</si>
  <si>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</si>
  <si>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</si>
  <si>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</si>
  <si>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</si>
  <si>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</si>
  <si>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</si>
  <si>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</si>
  <si>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</si>
  <si>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</si>
  <si>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</si>
  <si>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</si>
  <si>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</si>
  <si>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</si>
  <si>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</si>
  <si>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</si>
  <si>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</si>
  <si>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</si>
  <si>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</si>
  <si>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</si>
  <si>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</si>
  <si>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</si>
  <si>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</si>
  <si>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</si>
  <si>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</si>
  <si>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</si>
  <si>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</si>
  <si>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</si>
  <si>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</si>
  <si>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</si>
  <si>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</si>
  <si>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</si>
  <si>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</si>
  <si>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</si>
  <si>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</si>
  <si>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</si>
  <si>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</si>
  <si>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</si>
  <si>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</si>
  <si>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</si>
  <si>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</si>
  <si>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</si>
  <si>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</si>
  <si>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</si>
  <si>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</si>
  <si>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</si>
  <si>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</si>
  <si>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</si>
  <si>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</si>
  <si>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</si>
  <si>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</si>
  <si>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</si>
  <si>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</si>
  <si>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</si>
  <si>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</si>
  <si>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</si>
  <si>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</si>
  <si>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</si>
  <si>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</si>
  <si>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</si>
  <si>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</si>
  <si>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</si>
  <si>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</si>
  <si>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</si>
  <si>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</si>
  <si>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</si>
  <si>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</si>
  <si>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</si>
  <si>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</si>
  <si>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</si>
  <si>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</si>
  <si>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</si>
  <si>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</si>
  <si>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</si>
  <si>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</si>
  <si>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</si>
  <si>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</si>
  <si>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</si>
  <si>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</si>
  <si>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</si>
  <si>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</si>
  <si>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</si>
  <si>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</si>
  <si>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</si>
  <si>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</si>
  <si>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</si>
  <si>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</si>
  <si>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</si>
  <si>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</si>
  <si>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</si>
  <si>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</si>
  <si>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</si>
  <si>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</si>
  <si>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</si>
  <si>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</si>
  <si>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</si>
  <si>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</si>
  <si>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</si>
  <si>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</si>
  <si>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</si>
  <si>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</si>
  <si>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</si>
  <si>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</si>
  <si>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</si>
  <si>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</si>
  <si>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</si>
  <si>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</si>
  <si>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</si>
  <si>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</si>
  <si>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</si>
  <si>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</si>
  <si>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</si>
  <si>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</si>
  <si>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</si>
  <si>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</si>
  <si>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</si>
  <si>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</si>
  <si>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</si>
  <si>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</si>
  <si>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</si>
  <si>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</si>
  <si>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</si>
  <si>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</si>
  <si>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</si>
  <si>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</si>
  <si>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</si>
  <si>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</si>
  <si>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</si>
  <si>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</si>
  <si>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</si>
  <si>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</si>
  <si>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</si>
  <si>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</si>
  <si>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</si>
  <si>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</si>
  <si>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</si>
  <si>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</si>
  <si>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</si>
  <si>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</si>
  <si>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</si>
  <si>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</si>
  <si>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</si>
  <si>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</si>
  <si>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</si>
  <si>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</si>
  <si>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</si>
  <si>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</si>
  <si>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</si>
  <si>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</si>
  <si>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</si>
  <si>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</si>
  <si>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</si>
  <si>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</si>
  <si>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</si>
  <si>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</si>
  <si>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</si>
  <si>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</si>
  <si>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</si>
  <si>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</si>
  <si>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</si>
  <si>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</si>
  <si>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</si>
  <si>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</si>
  <si>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</si>
  <si>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</si>
  <si>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</si>
  <si>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</si>
  <si>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</si>
  <si>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</si>
  <si>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</si>
  <si>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</si>
  <si>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</si>
  <si>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</si>
  <si>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</si>
  <si>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</si>
  <si>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</si>
  <si>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</si>
  <si>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</si>
  <si>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</si>
  <si>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</si>
  <si>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</si>
  <si>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</si>
  <si>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</si>
  <si>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</si>
  <si>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</si>
  <si>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</si>
  <si>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</si>
  <si>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</si>
  <si>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</si>
  <si>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</si>
  <si>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</si>
  <si>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</si>
  <si>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</si>
  <si>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</si>
  <si>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</si>
  <si>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</si>
  <si>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</si>
  <si>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</si>
  <si>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</si>
  <si>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</si>
  <si>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</si>
  <si>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</si>
  <si>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</si>
  <si>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</si>
  <si>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</si>
  <si>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</si>
  <si>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</si>
  <si>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</si>
  <si>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</si>
  <si>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</si>
  <si>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</si>
  <si>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</si>
  <si>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</si>
  <si>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</si>
  <si>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</si>
  <si>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</si>
  <si>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</si>
  <si>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</si>
  <si>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</si>
  <si>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</si>
  <si>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</si>
  <si>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</si>
  <si>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</si>
  <si>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</si>
  <si>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</si>
  <si>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</si>
  <si>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</si>
  <si>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</si>
  <si>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</si>
  <si>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</si>
  <si>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</si>
  <si>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</si>
  <si>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</si>
  <si>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</si>
  <si>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</si>
  <si>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</si>
  <si>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</si>
  <si>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</si>
  <si>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</si>
  <si>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</si>
  <si>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</si>
  <si>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</si>
  <si>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</si>
  <si>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</si>
  <si>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</si>
  <si>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</si>
  <si>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</si>
  <si>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</si>
  <si>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</si>
  <si>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</si>
  <si>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</si>
  <si>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</si>
  <si>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</si>
  <si>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</si>
  <si>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</si>
  <si>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</si>
  <si>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</si>
  <si>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</si>
  <si>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</si>
  <si>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</si>
  <si>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</si>
  <si>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</si>
  <si>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</si>
  <si>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</si>
  <si>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</si>
  <si>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</si>
  <si>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</si>
  <si>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</si>
  <si>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</si>
  <si>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</si>
  <si>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</si>
  <si>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</si>
  <si>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</si>
  <si>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</si>
  <si>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</si>
  <si>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</si>
  <si>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</si>
  <si>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</si>
  <si>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</si>
  <si>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</si>
  <si>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</si>
  <si>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</si>
  <si>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</si>
  <si>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</si>
  <si>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</si>
  <si>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</si>
  <si>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</si>
  <si>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</si>
  <si>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</si>
  <si>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</si>
  <si>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</si>
  <si>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</si>
  <si>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</si>
  <si>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</si>
  <si>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</si>
  <si>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</si>
  <si>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</si>
  <si>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</si>
  <si>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</si>
  <si>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</si>
  <si>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</si>
  <si>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</si>
  <si>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</si>
  <si>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</si>
  <si>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</si>
  <si>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</si>
  <si>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</si>
  <si>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</si>
  <si>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</si>
  <si>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</si>
  <si>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</si>
  <si>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</si>
  <si>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</si>
  <si>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</si>
  <si>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</si>
  <si>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</si>
  <si>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</si>
  <si>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</si>
  <si>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</si>
  <si>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</si>
  <si>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</si>
  <si>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</si>
  <si>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</si>
  <si>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</si>
  <si>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</si>
  <si>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</si>
  <si>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</si>
  <si>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</si>
  <si>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</si>
  <si>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</si>
  <si>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</si>
  <si>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</si>
  <si>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</si>
  <si>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</si>
  <si>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</si>
  <si>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</si>
  <si>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</si>
  <si>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</si>
  <si>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</si>
  <si>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</si>
  <si>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</si>
  <si>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</si>
  <si>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</si>
  <si>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</si>
  <si>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</si>
  <si>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</si>
  <si>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</si>
  <si>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</si>
  <si>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</si>
  <si>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</si>
  <si>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</si>
  <si>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</si>
  <si>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</si>
  <si>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</si>
  <si>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</si>
  <si>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</si>
  <si>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</si>
  <si>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</si>
  <si>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</si>
  <si>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</si>
  <si>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</si>
  <si>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</si>
  <si>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</si>
  <si>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</si>
  <si>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</si>
  <si>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</si>
  <si>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</si>
  <si>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</si>
  <si>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</si>
  <si>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</si>
  <si>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</si>
  <si>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</si>
  <si>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</si>
  <si>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</si>
  <si>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</si>
  <si>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</si>
  <si>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</si>
  <si>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</si>
  <si>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</si>
  <si>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</si>
  <si>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</si>
  <si>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</si>
  <si>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</si>
  <si>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</si>
  <si>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</si>
  <si>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</si>
  <si>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</si>
  <si>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</si>
  <si>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</si>
  <si>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</si>
  <si>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</si>
  <si>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</si>
  <si>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</si>
  <si>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</si>
  <si>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</si>
  <si>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</si>
  <si>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</si>
  <si>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</si>
  <si>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</si>
  <si>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</si>
  <si>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</si>
  <si>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</si>
  <si>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</si>
  <si>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</si>
  <si>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</si>
  <si>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</si>
  <si>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</si>
  <si>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</si>
  <si>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</si>
  <si>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</si>
  <si>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</si>
  <si>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</si>
  <si>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</si>
  <si>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</si>
  <si>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</si>
  <si>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</si>
  <si>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</si>
  <si>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</si>
  <si>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</si>
  <si>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</si>
  <si>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</si>
  <si>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</si>
  <si>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</si>
  <si>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</si>
  <si>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</si>
  <si>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</si>
  <si>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</si>
  <si>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</si>
  <si>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</si>
  <si>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</si>
  <si>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</si>
  <si>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</si>
  <si>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</si>
  <si>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</si>
  <si>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</si>
  <si>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</si>
  <si>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</si>
  <si>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</si>
  <si>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</si>
  <si>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</si>
  <si>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</si>
  <si>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</si>
  <si>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</si>
  <si>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</si>
  <si>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</si>
  <si>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</si>
  <si>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</si>
  <si>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</si>
  <si>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</si>
  <si>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</si>
  <si>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</si>
  <si>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</si>
  <si>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</si>
  <si>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</si>
  <si>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</si>
  <si>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</si>
  <si>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</si>
  <si>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</si>
  <si>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</si>
  <si>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</si>
  <si>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</si>
  <si>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</si>
  <si>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</si>
  <si>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</si>
  <si>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</si>
  <si>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</si>
  <si>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</si>
  <si>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</si>
  <si>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</si>
  <si>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</si>
  <si>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</si>
  <si>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</si>
  <si>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</si>
  <si>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</si>
  <si>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</si>
  <si>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</si>
  <si>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</si>
  <si>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</si>
  <si>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</si>
  <si>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</si>
  <si>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</si>
  <si>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</si>
  <si>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</si>
  <si>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</si>
  <si>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</si>
  <si>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</si>
  <si>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</si>
  <si>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</si>
  <si>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</si>
  <si>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</si>
  <si>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</si>
  <si>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</si>
  <si>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</si>
  <si>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</si>
  <si>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</si>
  <si>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</si>
  <si>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</si>
  <si>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</si>
  <si>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</si>
  <si>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</si>
  <si>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</si>
  <si>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</si>
  <si>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</si>
  <si>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</si>
  <si>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</si>
  <si>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</si>
  <si>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</si>
  <si>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</si>
  <si>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</si>
  <si>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</si>
  <si>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</si>
  <si>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</si>
  <si>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</si>
  <si>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</si>
  <si>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</si>
  <si>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</si>
  <si>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</si>
  <si>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</si>
  <si>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</si>
  <si>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</si>
  <si>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</si>
  <si>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</si>
  <si>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</si>
  <si>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</si>
  <si>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</si>
  <si>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</si>
  <si>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</si>
  <si>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</si>
  <si>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</si>
  <si>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</si>
  <si>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</si>
  <si>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</si>
  <si>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</si>
  <si>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</si>
  <si>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</si>
  <si>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</si>
  <si>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</si>
  <si>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</si>
  <si>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</si>
  <si>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</si>
  <si>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</si>
  <si>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</si>
  <si>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</si>
  <si>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</si>
  <si>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</si>
  <si>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</si>
  <si>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</si>
  <si>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</si>
  <si>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</si>
  <si>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</si>
  <si>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</si>
  <si>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</si>
  <si>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</si>
  <si>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</si>
  <si>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</si>
  <si>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</si>
  <si>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</si>
  <si>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</si>
  <si>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</si>
  <si>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</si>
  <si>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</si>
  <si>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</si>
  <si>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</si>
  <si>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</si>
  <si>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</si>
  <si>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</si>
  <si>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</si>
  <si>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</si>
  <si>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</si>
  <si>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</si>
  <si>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</si>
  <si>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</si>
  <si>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</si>
  <si>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</si>
  <si>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</si>
  <si>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</si>
  <si>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</si>
  <si>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</si>
  <si>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</si>
  <si>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</si>
  <si>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</si>
  <si>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</si>
  <si>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</si>
  <si>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</si>
  <si>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</si>
  <si>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</si>
  <si>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</si>
  <si>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</si>
  <si>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</si>
  <si>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</si>
  <si>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</si>
  <si>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</si>
  <si>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</si>
  <si>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</si>
  <si>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</si>
  <si>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</si>
  <si>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</si>
  <si>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</si>
  <si>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</si>
  <si>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</si>
  <si>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</si>
  <si>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</si>
  <si>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</si>
  <si>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</si>
  <si>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</si>
  <si>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</si>
  <si>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</si>
  <si>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</si>
  <si>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</si>
  <si>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</si>
  <si>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</si>
  <si>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</si>
  <si>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</si>
  <si>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</si>
  <si>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</si>
  <si>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</si>
  <si>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</si>
  <si>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</si>
  <si>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</si>
  <si>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</si>
  <si>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</si>
  <si>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</si>
  <si>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</si>
  <si>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</si>
  <si>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</si>
  <si>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</si>
  <si>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</si>
  <si>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</si>
  <si>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</si>
  <si>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</si>
  <si>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</si>
  <si>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</si>
  <si>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</si>
  <si>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</si>
  <si>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</si>
  <si>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</si>
  <si>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</si>
  <si>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</si>
  <si>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</si>
  <si>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</si>
  <si>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</si>
  <si>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</si>
  <si>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</si>
  <si>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</si>
  <si>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</si>
  <si>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</si>
  <si>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</si>
  <si>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</si>
  <si>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</si>
  <si>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</si>
  <si>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</si>
  <si>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</si>
  <si>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</si>
  <si>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</si>
  <si>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</si>
  <si>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</si>
  <si>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</si>
  <si>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</si>
  <si>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</si>
  <si>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</si>
  <si>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</si>
  <si>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</si>
  <si>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</si>
  <si>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</si>
  <si>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</si>
  <si>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</si>
  <si>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</si>
  <si>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</si>
  <si>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</si>
  <si>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</si>
  <si>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</si>
  <si>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</si>
  <si>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</si>
  <si>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</si>
  <si>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</si>
  <si>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</si>
  <si>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</si>
  <si>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</si>
  <si>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</si>
  <si>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</si>
  <si>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</si>
  <si>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</si>
  <si>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</si>
  <si>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</si>
  <si>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</si>
  <si>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</si>
  <si>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</si>
  <si>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</si>
  <si>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</si>
  <si>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</si>
  <si>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</si>
  <si>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</si>
  <si>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</si>
  <si>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</si>
  <si>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</si>
  <si>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</si>
  <si>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</si>
  <si>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</si>
  <si>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</si>
  <si>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</si>
  <si>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</si>
  <si>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</si>
  <si>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</si>
  <si>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</si>
  <si>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</si>
  <si>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</si>
  <si>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</si>
  <si>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</si>
  <si>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</si>
  <si>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</si>
  <si>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</si>
  <si>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</si>
  <si>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</si>
  <si>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</si>
  <si>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</si>
  <si>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</si>
  <si>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</si>
  <si>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</si>
  <si>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</si>
  <si>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</si>
  <si>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</si>
  <si>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</si>
  <si>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</si>
  <si>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</si>
  <si>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</si>
  <si>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</si>
  <si>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</si>
  <si>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</si>
  <si>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</si>
  <si>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</si>
  <si>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</si>
  <si>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</si>
  <si>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</si>
  <si>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</si>
  <si>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</si>
  <si>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</si>
  <si>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</si>
  <si>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</si>
  <si>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</si>
  <si>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</si>
  <si>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</si>
  <si>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</si>
  <si>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</si>
  <si>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</si>
  <si>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</si>
  <si>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</si>
  <si>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</si>
  <si>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</si>
  <si>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</si>
  <si>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</si>
  <si>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</si>
  <si>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</si>
  <si>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</si>
  <si>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</si>
  <si>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</si>
  <si>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</si>
  <si>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</si>
  <si>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</si>
  <si>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</si>
  <si>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</si>
  <si>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</si>
  <si>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</si>
  <si>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</si>
  <si>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</si>
  <si>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</si>
  <si>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</si>
  <si>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</si>
  <si>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</si>
  <si>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</si>
  <si>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</si>
  <si>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</si>
  <si>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</si>
  <si>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</si>
  <si>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</si>
  <si>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</si>
  <si>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</si>
  <si>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</si>
  <si>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</si>
  <si>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</si>
  <si>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</si>
  <si>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</si>
  <si>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</si>
  <si>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</si>
  <si>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</si>
  <si>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</si>
  <si>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</si>
  <si>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</si>
  <si>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</si>
  <si>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</si>
  <si>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</si>
  <si>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</si>
  <si>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</si>
  <si>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</si>
  <si>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</si>
  <si>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</si>
  <si>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</si>
  <si>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</si>
  <si>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</si>
  <si>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</si>
  <si>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</si>
  <si>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</si>
  <si>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</si>
  <si>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</si>
  <si>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</si>
  <si>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</si>
  <si>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</si>
  <si>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</si>
  <si>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</si>
  <si>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</si>
  <si>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</si>
  <si>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</si>
  <si>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</si>
  <si>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</si>
  <si>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</si>
  <si>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</si>
  <si>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</si>
  <si>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</si>
  <si>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</si>
  <si>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</si>
  <si>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</si>
  <si>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</si>
  <si>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</si>
  <si>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</si>
  <si>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</si>
  <si>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</si>
  <si>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</si>
  <si>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</si>
  <si>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</si>
  <si>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</si>
  <si>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</si>
  <si>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</si>
  <si>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</si>
  <si>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</si>
  <si>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</si>
  <si>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</si>
  <si>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</si>
  <si>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</si>
  <si>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</si>
  <si>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</si>
  <si>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</si>
  <si>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</si>
  <si>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</si>
  <si>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</si>
  <si>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</si>
  <si>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</si>
  <si>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</si>
  <si>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</si>
  <si>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</si>
  <si>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</si>
  <si>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</si>
  <si>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</si>
  <si>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</si>
  <si>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</si>
  <si>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</si>
  <si>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</si>
  <si>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</si>
  <si>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</si>
  <si>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</si>
  <si>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</si>
  <si>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</si>
  <si>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</si>
  <si>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</si>
  <si>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</si>
  <si>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</si>
  <si>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</si>
  <si>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</si>
  <si>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</si>
  <si>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</si>
  <si>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</si>
  <si>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</si>
  <si>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</si>
  <si>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</si>
  <si>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</si>
  <si>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</si>
  <si>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</si>
  <si>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</si>
  <si>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</si>
  <si>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</si>
  <si>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</si>
  <si>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</si>
  <si>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</si>
  <si>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</si>
  <si>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</si>
  <si>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</si>
  <si>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</si>
  <si>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</si>
  <si>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</si>
  <si>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</si>
  <si>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</si>
  <si>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</si>
  <si>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</si>
  <si>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</si>
  <si>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</si>
  <si>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</si>
  <si>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</si>
  <si>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</si>
  <si>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</si>
  <si>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</si>
  <si>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</si>
  <si>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</si>
  <si>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</si>
  <si>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</si>
  <si>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</si>
  <si>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</si>
  <si>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</si>
  <si>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</si>
  <si>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</si>
  <si>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</si>
  <si>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</si>
  <si>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</si>
  <si>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</si>
  <si>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</si>
  <si>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</si>
  <si>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</si>
  <si>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</si>
  <si>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</si>
  <si>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</si>
  <si>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</si>
  <si>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</si>
  <si>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</si>
  <si>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</si>
  <si>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</si>
  <si>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</si>
  <si>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</si>
  <si>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</si>
  <si>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</si>
  <si>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</si>
  <si>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</si>
  <si>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</si>
  <si>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</si>
  <si>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</si>
  <si>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</si>
  <si>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</si>
  <si>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</si>
  <si>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</si>
  <si>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</si>
  <si>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</si>
  <si>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</si>
  <si>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</si>
  <si>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</si>
  <si>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</si>
  <si>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</si>
  <si>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</si>
  <si>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</si>
  <si>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</si>
  <si>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</si>
  <si>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</si>
  <si>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</si>
  <si>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</si>
  <si>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</si>
  <si>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</si>
  <si>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</si>
  <si>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</si>
  <si>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</si>
  <si>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</si>
  <si>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</si>
  <si>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</si>
  <si>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</si>
  <si>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</si>
  <si>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</si>
  <si>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</si>
  <si>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</si>
  <si>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</si>
  <si>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</si>
  <si>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</si>
  <si>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</si>
  <si>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</si>
  <si>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</si>
  <si>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</si>
  <si>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</si>
  <si>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</si>
  <si>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</si>
  <si>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</si>
  <si>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</si>
  <si>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</si>
  <si>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</si>
  <si>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</si>
  <si>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</si>
  <si>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</si>
  <si>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</si>
  <si>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</si>
  <si>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</si>
  <si>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</si>
  <si>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</si>
  <si>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</si>
  <si>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</si>
  <si>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</si>
  <si>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</si>
  <si>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</si>
  <si>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</si>
  <si>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</si>
  <si>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</si>
  <si>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</si>
  <si>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</si>
  <si>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</si>
  <si>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</si>
  <si>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</si>
  <si>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</si>
  <si>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</si>
  <si>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</si>
  <si>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</si>
  <si>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</si>
  <si>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</si>
  <si>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</si>
  <si>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</si>
  <si>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</si>
  <si>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</si>
  <si>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</si>
  <si>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</si>
  <si>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</si>
  <si>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</si>
  <si>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</si>
  <si>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</si>
  <si>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</si>
  <si>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</si>
  <si>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</si>
  <si>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</si>
  <si>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</si>
  <si>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</si>
  <si>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</si>
  <si>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</si>
  <si>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</si>
  <si>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</si>
  <si>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</si>
  <si>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</si>
  <si>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</si>
  <si>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</si>
  <si>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</si>
  <si>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</si>
  <si>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</si>
  <si>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</si>
  <si>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</si>
  <si>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</si>
  <si>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</si>
  <si>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</si>
  <si>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</si>
  <si>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</si>
  <si>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</si>
  <si>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</si>
  <si>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</si>
  <si>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</si>
  <si>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</si>
  <si>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</si>
  <si>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</si>
  <si>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</si>
  <si>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</si>
  <si>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</si>
  <si>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</si>
  <si>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</si>
  <si>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</si>
  <si>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</si>
  <si>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</si>
  <si>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</si>
  <si>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</si>
  <si>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</si>
  <si>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</si>
  <si>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</si>
  <si>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</si>
  <si>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</si>
  <si>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</si>
  <si>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</si>
  <si>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</si>
  <si>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</si>
  <si>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</si>
  <si>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</si>
  <si>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</si>
  <si>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</si>
  <si>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</si>
  <si>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</si>
  <si>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</si>
  <si>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</si>
  <si>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</si>
  <si>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</si>
  <si>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</si>
  <si>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</si>
  <si>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</si>
  <si>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</si>
  <si>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</si>
  <si>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</si>
  <si>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</si>
  <si>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</si>
  <si>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</si>
  <si>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</si>
  <si>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</si>
  <si>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</si>
  <si>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</si>
  <si>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</si>
  <si>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</si>
  <si>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</si>
  <si>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</si>
  <si>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</si>
  <si>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</si>
  <si>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</si>
  <si>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</si>
  <si>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</si>
  <si>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</si>
  <si>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</si>
  <si>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</si>
  <si>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</si>
  <si>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</si>
  <si>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</si>
  <si>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</si>
  <si>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</si>
  <si>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</si>
  <si>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</si>
  <si>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</si>
  <si>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</si>
  <si>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</si>
  <si>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</si>
  <si>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</si>
  <si>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</si>
  <si>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</si>
  <si>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</si>
  <si>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</si>
  <si>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</si>
  <si>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</si>
  <si>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</si>
  <si>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</si>
  <si>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</si>
  <si>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</si>
  <si>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</si>
  <si>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</si>
  <si>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</si>
  <si>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</si>
  <si>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</si>
  <si>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</si>
  <si>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</si>
  <si>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</si>
  <si>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</si>
  <si>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</si>
  <si>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</si>
  <si>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</si>
  <si>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</si>
  <si>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</si>
  <si>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</si>
  <si>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</si>
  <si>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</si>
  <si>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</si>
  <si>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</si>
  <si>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</si>
  <si>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</si>
  <si>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</si>
  <si>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</si>
  <si>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</si>
  <si>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</si>
  <si>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</si>
  <si>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</si>
  <si>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</si>
  <si>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</si>
  <si>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</si>
  <si>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</si>
  <si>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</si>
  <si>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</si>
  <si>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</si>
  <si>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</si>
  <si>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</si>
  <si>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</si>
  <si>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</si>
  <si>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</si>
  <si>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</si>
  <si>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</si>
  <si>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</si>
  <si>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</si>
  <si>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</si>
  <si>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</si>
  <si>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</si>
  <si>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</si>
  <si>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</si>
  <si>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</si>
  <si>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</si>
  <si>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</si>
  <si>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</si>
  <si>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</si>
  <si>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</si>
  <si>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</si>
  <si>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</si>
  <si>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</si>
  <si>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</si>
  <si>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</si>
  <si>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</si>
  <si>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</si>
  <si>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</si>
  <si>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</si>
  <si>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</si>
  <si>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</si>
  <si>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</si>
  <si>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</si>
  <si>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</si>
  <si>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</si>
  <si>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</si>
  <si>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</si>
  <si>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</si>
  <si>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</si>
  <si>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</si>
  <si>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</si>
  <si>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</si>
  <si>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</si>
  <si>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</si>
  <si>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</si>
  <si>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</si>
  <si>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</si>
  <si>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</si>
  <si>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</si>
  <si>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</si>
  <si>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</si>
  <si>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</si>
  <si>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</si>
  <si>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</si>
  <si>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</si>
  <si>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</si>
  <si>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</si>
  <si>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</si>
  <si>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</si>
  <si>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</si>
  <si>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</si>
  <si>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</si>
  <si>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</si>
  <si>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</si>
  <si>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</si>
  <si>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</si>
  <si>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</si>
  <si>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</si>
  <si>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</si>
  <si>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</si>
  <si>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</si>
  <si>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</si>
  <si>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</si>
  <si>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</si>
  <si>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</si>
  <si>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</si>
  <si>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</si>
  <si>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</si>
  <si>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</si>
  <si>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</si>
  <si>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</si>
  <si>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</si>
  <si>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</si>
  <si>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</si>
  <si>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</si>
  <si>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</si>
  <si>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</si>
  <si>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</si>
  <si>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</si>
  <si>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</si>
  <si>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</si>
  <si>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</si>
  <si>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</si>
  <si>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</si>
  <si>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</si>
  <si>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</si>
  <si>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</si>
  <si>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</si>
  <si>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</si>
  <si>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</si>
  <si>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</si>
  <si>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</si>
  <si>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</si>
  <si>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</si>
  <si>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</si>
  <si>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</si>
  <si>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</si>
  <si>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</si>
  <si>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</si>
  <si>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</si>
  <si>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</si>
  <si>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</si>
  <si>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</si>
  <si>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</si>
  <si>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</si>
  <si>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</si>
  <si>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</si>
  <si>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</si>
  <si>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</si>
  <si>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</si>
  <si>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</si>
  <si>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</si>
  <si>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</si>
  <si>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</si>
  <si>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</si>
  <si>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</si>
  <si>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</si>
  <si>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</si>
  <si>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</si>
  <si>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</si>
  <si>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</si>
  <si>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</si>
  <si>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</si>
  <si>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</si>
  <si>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</si>
  <si>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</si>
  <si>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</si>
  <si>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</si>
  <si>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</si>
  <si>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</si>
  <si>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</si>
  <si>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</si>
  <si>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</si>
  <si>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</si>
  <si>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</si>
  <si>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</si>
  <si>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</si>
  <si>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</si>
  <si>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</si>
  <si>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</si>
  <si>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</si>
  <si>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</si>
  <si>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</si>
  <si>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</si>
  <si>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</si>
  <si>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</si>
  <si>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</si>
  <si>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</si>
  <si>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</si>
  <si>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</si>
  <si>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</si>
  <si>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</si>
  <si>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</si>
  <si>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</si>
  <si>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</si>
  <si>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</si>
  <si>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</si>
  <si>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</si>
  <si>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</si>
  <si>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</si>
  <si>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</si>
  <si>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</si>
  <si>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</si>
  <si>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</si>
  <si>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</si>
  <si>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</si>
  <si>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</si>
  <si>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</si>
  <si>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</si>
  <si>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</si>
  <si>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</si>
  <si>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</si>
  <si>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</si>
  <si>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</si>
  <si>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</si>
  <si>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</si>
  <si>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</si>
  <si>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</si>
  <si>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</si>
  <si>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</si>
  <si>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</si>
  <si>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</si>
  <si>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</si>
  <si>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</si>
  <si>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</si>
  <si>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</si>
  <si>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</si>
  <si>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</si>
  <si>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</si>
  <si>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</si>
  <si>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</si>
  <si>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</si>
  <si>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</si>
  <si>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</si>
  <si>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</si>
  <si>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</si>
  <si>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</si>
  <si>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</si>
  <si>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</si>
  <si>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</si>
  <si>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</si>
  <si>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</si>
  <si>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</si>
  <si>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</si>
  <si>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</si>
  <si>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</si>
  <si>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</si>
  <si>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</si>
  <si>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</si>
  <si>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</si>
  <si>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</si>
  <si>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</si>
  <si>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</si>
  <si>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</si>
  <si>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</si>
  <si>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</si>
  <si>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</si>
  <si>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</si>
  <si>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</si>
  <si>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</si>
  <si>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</si>
  <si>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</si>
  <si>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</si>
  <si>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</si>
  <si>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</si>
  <si>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</si>
  <si>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</si>
  <si>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</si>
  <si>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</si>
  <si>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</si>
  <si>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</si>
  <si>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</si>
  <si>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</si>
  <si>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</si>
  <si>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</si>
  <si>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</si>
  <si>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</si>
  <si>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</si>
  <si>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</si>
  <si>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</si>
  <si>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</si>
  <si>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</si>
  <si>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</si>
  <si>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</si>
  <si>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</si>
  <si>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</si>
  <si>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</si>
  <si>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</si>
  <si>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</si>
  <si>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</si>
  <si>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</si>
  <si>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</si>
  <si>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</si>
  <si>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</si>
  <si>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</si>
  <si>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</si>
  <si>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</si>
  <si>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</si>
  <si>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</si>
  <si>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</si>
  <si>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</si>
  <si>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</si>
  <si>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</si>
  <si>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</si>
  <si>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</si>
  <si>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</si>
  <si>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</si>
  <si>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</si>
  <si>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</si>
  <si>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</si>
  <si>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</si>
  <si>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</si>
  <si>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</si>
  <si>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</si>
  <si>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</si>
  <si>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</si>
  <si>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</si>
  <si>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</si>
  <si>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</si>
  <si>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</si>
  <si>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</si>
  <si>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</si>
  <si>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</si>
  <si>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</si>
  <si>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</si>
  <si>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</si>
  <si>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</si>
  <si>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</si>
  <si>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</si>
  <si>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</si>
  <si>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</si>
  <si>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</si>
  <si>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</si>
  <si>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</si>
  <si>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</si>
  <si>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</si>
  <si>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</si>
  <si>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</si>
  <si>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</si>
  <si>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</si>
  <si>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</si>
  <si>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</si>
  <si>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</si>
  <si>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</si>
  <si>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</si>
  <si>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</si>
  <si>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</si>
  <si>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</si>
  <si>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</si>
  <si>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</si>
  <si>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</si>
  <si>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</si>
  <si>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</si>
  <si>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</si>
  <si>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</si>
  <si>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</si>
  <si>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</si>
  <si>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</si>
  <si>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</si>
  <si>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</si>
  <si>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</si>
  <si>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</si>
  <si>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</si>
  <si>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</si>
  <si>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</si>
  <si>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</si>
  <si>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</si>
  <si>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</si>
  <si>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</si>
  <si>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</si>
  <si>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</si>
  <si>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</si>
  <si>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</si>
  <si>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</si>
  <si>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</si>
  <si>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</si>
  <si>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</si>
  <si>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</si>
  <si>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</si>
  <si>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</si>
  <si>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</si>
  <si>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</si>
  <si>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</si>
  <si>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</si>
  <si>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</si>
  <si>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</si>
  <si>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</si>
  <si>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</si>
  <si>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</si>
  <si>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</si>
  <si>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</si>
  <si>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</si>
  <si>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</si>
  <si>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</si>
  <si>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</si>
  <si>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</si>
  <si>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</si>
  <si>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</si>
  <si>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</si>
  <si>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</si>
  <si>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</si>
  <si>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</si>
  <si>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</si>
  <si>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</si>
  <si>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</si>
  <si>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</si>
  <si>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</si>
  <si>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</si>
  <si>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</si>
  <si>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</si>
  <si>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</si>
  <si>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</si>
  <si>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</si>
  <si>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</si>
  <si>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</si>
  <si>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</si>
  <si>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</si>
  <si>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</si>
  <si>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</si>
  <si>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</si>
  <si>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</si>
  <si>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</si>
  <si>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</si>
  <si>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</si>
  <si>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</si>
  <si>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</si>
  <si>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</si>
  <si>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</si>
  <si>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</si>
  <si>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</si>
  <si>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</si>
  <si>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</si>
  <si>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</si>
  <si>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</si>
  <si>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</si>
  <si>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</si>
  <si>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</si>
  <si>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</si>
  <si>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</si>
  <si>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</si>
  <si>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</si>
  <si>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</si>
  <si>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</si>
  <si>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</si>
  <si>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</si>
  <si>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</si>
  <si>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</si>
  <si>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</si>
  <si>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</si>
  <si>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</si>
  <si>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</si>
  <si>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</si>
  <si>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</si>
  <si>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</si>
  <si>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</si>
  <si>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</si>
  <si>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</si>
  <si>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</si>
  <si>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</si>
  <si>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</si>
  <si>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</si>
  <si>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</si>
  <si>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</si>
  <si>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</si>
  <si>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</si>
  <si>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</si>
  <si>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</si>
  <si>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</si>
  <si>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</si>
  <si>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</si>
  <si>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</si>
  <si>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</si>
  <si>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</si>
  <si>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</si>
  <si>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</si>
  <si>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</si>
  <si>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</si>
  <si>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</si>
  <si>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</si>
  <si>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</si>
  <si>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</si>
  <si>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</si>
  <si>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</si>
  <si>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</si>
  <si>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</si>
  <si>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</si>
  <si>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</si>
  <si>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</si>
  <si>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</si>
  <si>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</si>
  <si>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</si>
  <si>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</si>
  <si>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</si>
  <si>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</si>
  <si>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</si>
  <si>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</si>
  <si>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</si>
  <si>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</si>
  <si>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</si>
  <si>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</si>
  <si>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</si>
  <si>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</si>
  <si>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</si>
  <si>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</si>
  <si>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</si>
  <si>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</si>
  <si>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</si>
  <si>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</si>
  <si>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</si>
  <si>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</si>
  <si>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</si>
  <si>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</si>
  <si>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</si>
  <si>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</si>
  <si>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</si>
  <si>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</si>
  <si>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</si>
  <si>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</si>
  <si>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</si>
  <si>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</si>
  <si>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</si>
  <si>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</si>
  <si>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</si>
  <si>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</si>
  <si>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</si>
  <si>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</si>
  <si>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</si>
  <si>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</si>
  <si>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</si>
  <si>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</si>
  <si>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</si>
  <si>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</si>
  <si>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</si>
  <si>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</si>
  <si>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</si>
  <si>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</si>
  <si>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</si>
  <si>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</si>
  <si>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</si>
  <si>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</si>
  <si>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</si>
  <si>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</si>
  <si>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</si>
  <si>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</si>
  <si>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</si>
  <si>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</si>
  <si>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</si>
  <si>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</si>
  <si>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</si>
  <si>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</si>
  <si>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</si>
  <si>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</si>
  <si>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</si>
  <si>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</si>
  <si>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</si>
  <si>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</si>
  <si>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</si>
  <si>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</si>
  <si>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</si>
  <si>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</si>
  <si>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</si>
  <si>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</si>
  <si>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</si>
  <si>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</si>
  <si>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</si>
  <si>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</si>
  <si>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</si>
  <si>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</si>
  <si>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</si>
  <si>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</si>
  <si>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</si>
  <si>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</si>
  <si>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</si>
  <si>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</si>
  <si>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</si>
  <si>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</si>
  <si>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</si>
  <si>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</si>
  <si>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</si>
  <si>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</si>
  <si>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</si>
  <si>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</si>
  <si>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</si>
  <si>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</si>
  <si>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</si>
  <si>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</si>
  <si>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</si>
  <si>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</si>
  <si>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</si>
  <si>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</si>
  <si>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</si>
  <si>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</si>
  <si>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</si>
  <si>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</si>
  <si>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</si>
  <si>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</si>
  <si>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</si>
  <si>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</si>
  <si>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</si>
  <si>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</si>
  <si>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</si>
  <si>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</si>
  <si>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</si>
  <si>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</si>
  <si>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</si>
  <si>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</si>
  <si>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</si>
  <si>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</si>
  <si>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</si>
  <si>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</si>
  <si>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</si>
  <si>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</si>
  <si>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</si>
  <si>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</si>
  <si>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</si>
  <si>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</si>
  <si>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</si>
  <si>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</si>
  <si>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</si>
  <si>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</si>
  <si>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</si>
  <si>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</si>
  <si>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</si>
  <si>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</si>
  <si>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</si>
  <si>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</si>
  <si>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</si>
  <si>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</si>
  <si>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</si>
  <si>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</si>
  <si>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</si>
  <si>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</si>
  <si>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</si>
  <si>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</si>
  <si>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</si>
  <si>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</si>
  <si>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</si>
  <si>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</si>
  <si>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</si>
  <si>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</si>
  <si>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</si>
  <si>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</si>
  <si>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</si>
  <si>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</si>
  <si>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</si>
  <si>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</si>
  <si>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</si>
  <si>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</si>
  <si>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</si>
  <si>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</si>
  <si>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</si>
  <si>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</si>
  <si>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</si>
  <si>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</si>
  <si>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</si>
  <si>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</si>
  <si>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</si>
  <si>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</si>
  <si>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</si>
  <si>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</si>
  <si>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</si>
  <si>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</si>
  <si>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</si>
  <si>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</si>
  <si>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</si>
  <si>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</si>
  <si>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</si>
  <si>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</si>
  <si>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</si>
  <si>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</si>
  <si>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</si>
  <si>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</si>
  <si>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</si>
  <si>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</si>
  <si>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</si>
  <si>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</si>
  <si>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</si>
  <si>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</si>
  <si>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</si>
  <si>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</si>
  <si>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</si>
  <si>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</si>
  <si>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</si>
  <si>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</si>
  <si>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</si>
  <si>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</si>
  <si>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</si>
  <si>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</si>
  <si>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</si>
  <si>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</si>
  <si>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</si>
  <si>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</si>
  <si>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</si>
  <si>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</si>
  <si>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</si>
  <si>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</si>
  <si>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</si>
  <si>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</si>
  <si>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</si>
  <si>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</si>
  <si>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</si>
  <si>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</si>
  <si>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</si>
  <si>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</si>
  <si>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</si>
  <si>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</si>
  <si>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</si>
  <si>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</si>
  <si>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</si>
  <si>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</si>
  <si>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</si>
  <si>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</si>
  <si>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</si>
  <si>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</si>
  <si>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</si>
  <si>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</si>
  <si>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</si>
  <si>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</si>
  <si>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</si>
  <si>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</si>
  <si>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</si>
  <si>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</si>
  <si>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</si>
  <si>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</si>
  <si>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</si>
  <si>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</si>
  <si>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</si>
  <si>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</si>
  <si>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</si>
  <si>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</si>
  <si>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</si>
  <si>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</si>
  <si>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</si>
  <si>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</si>
  <si>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</si>
  <si>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</si>
  <si>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</si>
  <si>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</si>
  <si>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</si>
  <si>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</si>
  <si>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</si>
  <si>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</si>
  <si>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</si>
  <si>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</si>
  <si>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</si>
  <si>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</si>
  <si>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</si>
  <si>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</si>
  <si>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</si>
  <si>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</si>
  <si>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</si>
  <si>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</si>
  <si>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</si>
  <si>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</si>
  <si>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</si>
  <si>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</si>
  <si>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</si>
  <si>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</si>
  <si>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</si>
  <si>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</si>
  <si>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</si>
  <si>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</si>
  <si>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</si>
  <si>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</si>
  <si>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</si>
  <si>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</si>
  <si>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</si>
  <si>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</si>
  <si>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</si>
  <si>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</si>
  <si>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</si>
  <si>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</si>
  <si>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</si>
  <si>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</si>
  <si>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</si>
  <si>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</si>
  <si>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</si>
  <si>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</si>
  <si>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</si>
  <si>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</si>
  <si>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</si>
  <si>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</si>
  <si>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</si>
  <si>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</si>
  <si>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</si>
  <si>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</si>
  <si>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</si>
  <si>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</si>
  <si>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</si>
  <si>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</si>
  <si>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</si>
  <si>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</si>
  <si>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</si>
  <si>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</si>
  <si>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</si>
  <si>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</si>
  <si>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</si>
  <si>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</si>
  <si>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</si>
  <si>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</si>
  <si>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</si>
  <si>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</si>
  <si>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</si>
  <si>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</si>
  <si>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</si>
  <si>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</si>
  <si>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</si>
  <si>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</si>
  <si>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</si>
  <si>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</si>
  <si>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</si>
  <si>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</si>
  <si>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</si>
  <si>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</si>
  <si>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</si>
  <si>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</si>
  <si>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</si>
  <si>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</si>
  <si>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</si>
  <si>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</si>
  <si>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</si>
  <si>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</si>
  <si>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</si>
  <si>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</si>
  <si>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</si>
  <si>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</si>
  <si>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</si>
  <si>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</si>
  <si>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</si>
  <si>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</si>
  <si>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</si>
  <si>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</si>
  <si>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</si>
  <si>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</si>
  <si>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</si>
  <si>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</si>
  <si>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</si>
  <si>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</si>
  <si>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</si>
  <si>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</si>
  <si>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</si>
  <si>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</si>
  <si>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</si>
  <si>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</si>
  <si>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</si>
  <si>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</si>
  <si>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</si>
  <si>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</si>
  <si>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</si>
  <si>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</si>
  <si>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</si>
  <si>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</si>
  <si>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</si>
  <si>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</si>
  <si>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</si>
  <si>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</si>
  <si>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</si>
  <si>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</si>
  <si>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</si>
  <si>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</si>
  <si>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</si>
  <si>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</si>
  <si>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</si>
  <si>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</si>
  <si>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</si>
  <si>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</si>
  <si>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</si>
  <si>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</si>
  <si>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</si>
  <si>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</si>
  <si>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</si>
  <si>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</si>
  <si>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</si>
  <si>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</si>
  <si>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</si>
  <si>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</si>
  <si>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</si>
  <si>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</si>
  <si>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</si>
  <si>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</si>
  <si>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</si>
  <si>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</si>
  <si>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</si>
  <si>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</si>
  <si>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</si>
  <si>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</si>
  <si>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</si>
  <si>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</si>
  <si>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</si>
  <si>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</si>
  <si>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</si>
  <si>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</si>
  <si>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</si>
  <si>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</si>
  <si>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</si>
  <si>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</si>
  <si>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</si>
  <si>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</si>
  <si>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</si>
  <si>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</si>
  <si>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</si>
  <si>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</si>
  <si>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</si>
  <si>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</si>
  <si>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</si>
  <si>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</si>
  <si>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</si>
  <si>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</si>
  <si>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</si>
  <si>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</si>
  <si>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</si>
  <si>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</si>
  <si>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</si>
  <si>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</si>
  <si>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</si>
  <si>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</si>
  <si>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</si>
  <si>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</si>
  <si>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</si>
  <si>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</si>
  <si>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</si>
  <si>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</si>
  <si>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</si>
  <si>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</si>
  <si>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</si>
  <si>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</si>
  <si>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</si>
  <si>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</si>
  <si>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</si>
  <si>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</si>
  <si>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</si>
  <si>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</si>
  <si>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</si>
  <si>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</si>
  <si>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</si>
  <si>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</si>
  <si>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</si>
  <si>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</si>
  <si>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</si>
  <si>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</si>
  <si>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</si>
  <si>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</si>
  <si>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</si>
  <si>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</si>
  <si>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</si>
  <si>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</si>
  <si>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</si>
  <si>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</si>
  <si>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</si>
  <si>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</si>
  <si>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</si>
  <si>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</si>
  <si>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</si>
  <si>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</si>
  <si>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</si>
  <si>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</si>
  <si>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</si>
  <si>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</si>
  <si>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</si>
  <si>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</si>
  <si>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</si>
  <si>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</si>
  <si>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</si>
  <si>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</si>
  <si>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</si>
  <si>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</si>
  <si>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</si>
  <si>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</si>
  <si>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</si>
  <si>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</si>
  <si>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</si>
  <si>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</si>
  <si>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</si>
  <si>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</si>
  <si>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</si>
  <si>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</si>
  <si>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</si>
  <si>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</si>
  <si>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</si>
  <si>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</si>
  <si>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</si>
  <si>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</si>
  <si>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</si>
  <si>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</si>
  <si>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</si>
  <si>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</si>
  <si>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</si>
  <si>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</si>
  <si>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</si>
  <si>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</si>
  <si>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</si>
  <si>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</si>
  <si>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</si>
  <si>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</si>
  <si>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</si>
  <si>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</si>
  <si>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</si>
  <si>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</si>
  <si>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</si>
  <si>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</si>
  <si>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</si>
  <si>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</si>
  <si>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</si>
  <si>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</si>
  <si>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</si>
  <si>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</si>
  <si>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</si>
  <si>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</si>
  <si>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</si>
  <si>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</si>
  <si>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</si>
  <si>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</si>
  <si>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</si>
  <si>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</si>
  <si>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</si>
  <si>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</si>
  <si>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</si>
  <si>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</si>
  <si>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</si>
  <si>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</si>
  <si>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</si>
  <si>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</si>
  <si>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</si>
  <si>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</si>
  <si>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</si>
  <si>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</si>
  <si>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</si>
  <si>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</si>
  <si>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</si>
  <si>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</si>
  <si>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</si>
  <si>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</si>
  <si>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</si>
  <si>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</si>
  <si>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</si>
  <si>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</si>
  <si>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</si>
  <si>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</si>
  <si>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</si>
  <si>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</si>
  <si>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</si>
  <si>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</si>
  <si>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</si>
  <si>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</si>
  <si>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</si>
  <si>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</si>
  <si>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</si>
  <si>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</si>
  <si>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</si>
  <si>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</si>
  <si>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</si>
  <si>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</si>
  <si>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</si>
  <si>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</si>
  <si>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</si>
  <si>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</si>
  <si>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</si>
  <si>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</si>
  <si>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</si>
  <si>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</si>
  <si>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</si>
  <si>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</si>
  <si>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</si>
  <si>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</si>
  <si>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</si>
  <si>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</si>
  <si>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</si>
  <si>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</si>
  <si>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</si>
  <si>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</si>
  <si>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</si>
  <si>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</si>
  <si>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</si>
  <si>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</si>
  <si>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</si>
  <si>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</si>
  <si>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</si>
  <si>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</si>
  <si>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</si>
  <si>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</si>
  <si>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</si>
  <si>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</si>
  <si>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</si>
  <si>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</si>
  <si>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</si>
  <si>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</si>
  <si>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</si>
  <si>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</si>
  <si>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</si>
  <si>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</si>
  <si>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</si>
  <si>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</si>
  <si>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</si>
  <si>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</si>
  <si>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</si>
  <si>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</si>
  <si>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</si>
  <si>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</si>
  <si>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</si>
  <si>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</si>
  <si>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</si>
  <si>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</si>
  <si>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</si>
  <si>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</si>
  <si>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</si>
  <si>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</si>
  <si>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</si>
  <si>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</si>
  <si>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</si>
  <si>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</si>
  <si>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</si>
  <si>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</si>
  <si>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</si>
  <si>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</si>
  <si>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</si>
  <si>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</si>
  <si>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</si>
  <si>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</si>
  <si>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</si>
  <si>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</si>
  <si>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</si>
  <si>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</si>
  <si>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</si>
  <si>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</si>
  <si>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</si>
  <si>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</si>
  <si>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</si>
  <si>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</si>
  <si>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</si>
  <si>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</si>
  <si>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</si>
  <si>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</si>
  <si>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</si>
  <si>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</si>
  <si>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</si>
  <si>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</si>
  <si>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</si>
  <si>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</si>
  <si>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</si>
  <si>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</si>
  <si>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</si>
  <si>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</si>
  <si>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</si>
  <si>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</si>
  <si>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</si>
  <si>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</si>
  <si>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</si>
  <si>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</si>
  <si>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</si>
  <si>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</si>
  <si>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</si>
  <si>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</si>
  <si>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</si>
  <si>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</si>
  <si>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</si>
  <si>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</si>
  <si>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</si>
  <si>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</si>
  <si>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</si>
  <si>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</si>
  <si>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</si>
  <si>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</si>
  <si>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</si>
  <si>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</si>
  <si>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</si>
  <si>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</si>
  <si>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</si>
  <si>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</si>
  <si>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</si>
  <si>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</si>
  <si>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</si>
  <si>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</si>
  <si>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</si>
  <si>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</si>
  <si>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</si>
  <si>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</si>
  <si>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</si>
  <si>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</si>
  <si>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</si>
  <si>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</si>
  <si>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</si>
  <si>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</si>
  <si>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</si>
  <si>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</si>
  <si>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</si>
  <si>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</si>
  <si>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</si>
  <si>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</si>
  <si>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</si>
  <si>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</si>
  <si>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</si>
  <si>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</si>
  <si>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</si>
  <si>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</si>
  <si>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</si>
  <si>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</si>
  <si>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</si>
  <si>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</si>
  <si>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</si>
  <si>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</si>
  <si>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</si>
  <si>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</si>
  <si>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</si>
  <si>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</si>
  <si>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</si>
  <si>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</si>
  <si>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</si>
  <si>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</si>
  <si>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</si>
  <si>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</si>
  <si>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</si>
  <si>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</si>
  <si>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</si>
  <si>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</si>
  <si>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</si>
  <si>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</si>
  <si>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</si>
  <si>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</si>
  <si>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</si>
  <si>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</si>
  <si>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</si>
  <si>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</si>
  <si>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</si>
  <si>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</si>
  <si>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</si>
  <si>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</si>
  <si>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</si>
  <si>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</si>
  <si>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</si>
  <si>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</si>
  <si>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</si>
  <si>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</si>
  <si>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</si>
  <si>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</si>
  <si>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</si>
  <si>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</si>
  <si>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</si>
  <si>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</si>
  <si>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</si>
  <si>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</si>
  <si>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</si>
  <si>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</si>
  <si>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</si>
  <si>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</si>
  <si>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</si>
  <si>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</si>
  <si>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</si>
  <si>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</si>
  <si>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</si>
  <si>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</si>
  <si>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</si>
  <si>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</si>
  <si>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</si>
  <si>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</si>
  <si>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</si>
  <si>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</si>
  <si>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</si>
  <si>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</si>
  <si>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</si>
  <si>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</si>
  <si>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</si>
  <si>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</si>
  <si>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</si>
  <si>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</si>
  <si>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</si>
  <si>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</si>
  <si>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</si>
  <si>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</si>
  <si>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</si>
  <si>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</si>
  <si>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</si>
  <si>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</si>
  <si>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</si>
  <si>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</si>
  <si>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</si>
  <si>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</si>
  <si>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</si>
  <si>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</si>
  <si>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</si>
  <si>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</si>
  <si>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</si>
  <si>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</si>
  <si>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</si>
  <si>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</si>
  <si>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</si>
  <si>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</si>
  <si>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</si>
  <si>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</si>
  <si>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</si>
  <si>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</si>
  <si>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</si>
  <si>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</si>
  <si>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</si>
  <si>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</si>
  <si>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</si>
  <si>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</si>
  <si>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</si>
  <si>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</si>
  <si>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</si>
  <si>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</si>
  <si>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</si>
  <si>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</si>
  <si>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</si>
  <si>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</si>
  <si>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</si>
  <si>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</si>
  <si>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</si>
  <si>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</si>
  <si>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</si>
  <si>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</si>
  <si>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</si>
  <si>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</si>
  <si>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</si>
  <si>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</si>
  <si>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</si>
  <si>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</si>
  <si>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</si>
  <si>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</si>
  <si>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</si>
  <si>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</si>
  <si>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</si>
  <si>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</si>
  <si>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</si>
  <si>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</si>
  <si>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</si>
  <si>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</si>
  <si>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</si>
  <si>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</si>
  <si>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</si>
  <si>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</si>
  <si>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</si>
  <si>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</si>
  <si>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</si>
  <si>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</si>
  <si>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</si>
  <si>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</si>
  <si>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</si>
  <si>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</si>
  <si>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</si>
  <si>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</si>
  <si>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</si>
  <si>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</si>
  <si>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</si>
  <si>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</si>
  <si>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</si>
  <si>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</si>
  <si>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</si>
  <si>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</si>
  <si>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</si>
  <si>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</si>
  <si>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</si>
  <si>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</si>
  <si>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</si>
  <si>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</si>
  <si>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</si>
  <si>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</si>
  <si>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</si>
  <si>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</si>
  <si>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</si>
  <si>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</si>
  <si>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</si>
  <si>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</si>
  <si>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</si>
  <si>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</si>
  <si>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</si>
  <si>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</si>
  <si>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</si>
  <si>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</si>
  <si>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</si>
  <si>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</si>
  <si>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</si>
  <si>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</si>
  <si>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</si>
  <si>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</si>
  <si>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</si>
  <si>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</si>
  <si>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</si>
  <si>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</si>
  <si>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</si>
  <si>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</si>
  <si>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</si>
  <si>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</si>
  <si>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</si>
  <si>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</si>
  <si>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</si>
  <si>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</si>
  <si>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</si>
  <si>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</si>
  <si>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</si>
  <si>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</si>
  <si>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</si>
  <si>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</si>
  <si>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</si>
  <si>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</si>
  <si>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</si>
  <si>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</si>
  <si>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</si>
  <si>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</si>
  <si>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</si>
  <si>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</si>
  <si>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</si>
  <si>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</si>
  <si>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</si>
  <si>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</si>
  <si>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</si>
  <si>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</si>
  <si>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</si>
  <si>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</si>
  <si>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</si>
  <si>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</si>
  <si>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</si>
  <si>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</si>
  <si>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</si>
  <si>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</si>
  <si>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</si>
  <si>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</si>
  <si>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</si>
  <si>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</si>
  <si>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</si>
  <si>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</si>
  <si>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</si>
  <si>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</si>
  <si>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</si>
  <si>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</si>
  <si>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</si>
  <si>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</si>
  <si>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</si>
  <si>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</si>
  <si>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</si>
  <si>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</si>
  <si>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</si>
  <si>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</si>
  <si>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</si>
  <si>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</si>
  <si>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</si>
  <si>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</si>
  <si>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</si>
  <si>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</si>
  <si>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</si>
  <si>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</si>
  <si>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</si>
  <si>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</si>
  <si>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</si>
  <si>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</si>
  <si>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</si>
  <si>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</si>
  <si>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</si>
  <si>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</si>
  <si>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</si>
  <si>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</si>
  <si>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</si>
  <si>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</si>
  <si>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</si>
  <si>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</si>
  <si>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</si>
  <si>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</si>
  <si>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</si>
  <si>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</si>
  <si>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</si>
  <si>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</si>
  <si>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</si>
  <si>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</si>
  <si>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</si>
  <si>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</si>
  <si>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</si>
  <si>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</si>
  <si>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</si>
  <si>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</si>
  <si>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</si>
  <si>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</si>
  <si>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</si>
  <si>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</si>
  <si>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</si>
  <si>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</si>
  <si>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</si>
  <si>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</si>
  <si>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</si>
  <si>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</si>
  <si>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</si>
  <si>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</si>
  <si>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</si>
  <si>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</si>
  <si>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</si>
  <si>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</si>
  <si>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</si>
  <si>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</si>
  <si>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</si>
  <si>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</si>
  <si>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</si>
  <si>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</si>
  <si>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</si>
  <si>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</si>
  <si>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</si>
  <si>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</si>
  <si>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</si>
  <si>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</si>
  <si>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</si>
  <si>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</si>
  <si>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</si>
  <si>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</si>
  <si>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</si>
  <si>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</si>
  <si>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</si>
  <si>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</si>
  <si>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</si>
  <si>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</si>
  <si>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</si>
  <si>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</si>
  <si>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</si>
  <si>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</si>
  <si>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</si>
  <si>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</si>
  <si>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</si>
  <si>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</si>
  <si>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</si>
  <si>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</si>
  <si>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</si>
  <si>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</si>
  <si>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</si>
  <si>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</si>
  <si>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</si>
  <si>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</si>
  <si>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</si>
  <si>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</si>
  <si>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</si>
  <si>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</si>
  <si>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</si>
  <si>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</si>
  <si>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</si>
  <si>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</si>
  <si>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</si>
  <si>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</si>
  <si>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</si>
  <si>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</si>
  <si>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</si>
  <si>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</si>
  <si>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</si>
  <si>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</si>
  <si>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</si>
  <si>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</si>
  <si>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</si>
  <si>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</si>
  <si>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</si>
  <si>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</si>
  <si>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</si>
  <si>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</si>
  <si>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</si>
  <si>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</si>
  <si>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</si>
  <si>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</si>
  <si>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</si>
  <si>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</si>
  <si>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</si>
  <si>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</si>
  <si>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</si>
  <si>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</si>
  <si>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</si>
  <si>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</si>
  <si>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</si>
  <si>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</si>
  <si>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</si>
  <si>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</si>
  <si>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</si>
  <si>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</si>
  <si>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</si>
  <si>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</si>
  <si>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</si>
  <si>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</si>
  <si>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</si>
  <si>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</si>
  <si>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</si>
  <si>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</si>
  <si>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</si>
  <si>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</si>
  <si>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</si>
  <si>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</si>
  <si>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</si>
  <si>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</si>
  <si>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</si>
  <si>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</si>
  <si>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</si>
  <si>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</si>
  <si>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</si>
  <si>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</si>
  <si>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</si>
  <si>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</si>
  <si>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</si>
  <si>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</si>
  <si>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</si>
  <si>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</si>
  <si>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</si>
  <si>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</si>
  <si>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</si>
  <si>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</si>
  <si>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</si>
  <si>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</si>
  <si>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</si>
  <si>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</si>
  <si>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</si>
  <si>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</si>
  <si>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</si>
  <si>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</si>
  <si>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</si>
  <si>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</si>
  <si>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</si>
  <si>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</si>
  <si>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</si>
  <si>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</si>
  <si>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</si>
  <si>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</si>
  <si>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</si>
  <si>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</si>
  <si>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</si>
  <si>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</si>
  <si>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</si>
  <si>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</si>
  <si>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</si>
  <si>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</si>
  <si>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</si>
  <si>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</si>
  <si>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</si>
  <si>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</si>
  <si>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</si>
  <si>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</si>
  <si>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</si>
  <si>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</si>
  <si>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</si>
  <si>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</si>
  <si>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</si>
  <si>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</si>
  <si>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</si>
  <si>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</si>
  <si>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</si>
  <si>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</si>
  <si>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</si>
  <si>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</si>
  <si>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</si>
  <si>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</si>
  <si>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</si>
  <si>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</si>
  <si>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</si>
  <si>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</si>
  <si>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</si>
  <si>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</si>
  <si>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</si>
  <si>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</si>
  <si>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</si>
  <si>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</si>
  <si>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</si>
  <si>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</si>
  <si>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</si>
  <si>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</si>
  <si>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</si>
  <si>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</si>
  <si>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</si>
  <si>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</si>
  <si>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</si>
  <si>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</si>
  <si>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</si>
  <si>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</si>
  <si>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</si>
  <si>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</si>
  <si>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</si>
  <si>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</si>
  <si>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</si>
  <si>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</si>
  <si>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</si>
  <si>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</si>
  <si>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</si>
  <si>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</si>
  <si>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</si>
  <si>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</si>
  <si>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</si>
  <si>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</si>
  <si>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</si>
  <si>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</si>
  <si>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</si>
  <si>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</si>
  <si>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</si>
  <si>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</si>
  <si>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</si>
  <si>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</si>
  <si>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</si>
  <si>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</si>
  <si>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</si>
  <si>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</si>
  <si>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</si>
  <si>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</si>
  <si>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</si>
  <si>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</si>
  <si>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</si>
  <si>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</si>
  <si>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</si>
  <si>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</si>
  <si>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</si>
  <si>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</si>
  <si>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</si>
  <si>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</si>
  <si>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</si>
  <si>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</si>
  <si>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</si>
  <si>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</si>
  <si>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</si>
  <si>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</si>
  <si>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</si>
  <si>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</si>
  <si>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</si>
  <si>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</si>
  <si>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</si>
  <si>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</si>
  <si>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</si>
  <si>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</si>
  <si>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</si>
  <si>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</si>
  <si>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</si>
  <si>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</si>
  <si>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</si>
  <si>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</si>
  <si>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</si>
  <si>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</si>
  <si>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</si>
  <si>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</si>
  <si>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</si>
  <si>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</si>
  <si>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</si>
  <si>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</si>
  <si>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</si>
  <si>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</si>
  <si>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</si>
  <si>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</si>
  <si>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</si>
  <si>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</si>
  <si>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</si>
  <si>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</si>
  <si>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</si>
  <si>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</si>
  <si>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</si>
  <si>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</si>
  <si>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</si>
  <si>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</si>
  <si>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</si>
  <si>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</si>
  <si>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</si>
  <si>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</si>
  <si>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</si>
  <si>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</si>
  <si>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</si>
  <si>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</si>
  <si>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</si>
  <si>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</si>
  <si>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</si>
  <si>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</si>
  <si>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</si>
  <si>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</si>
  <si>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</si>
  <si>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</si>
  <si>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</si>
  <si>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</si>
  <si>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</si>
  <si>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</si>
  <si>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</si>
  <si>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</si>
  <si>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</si>
  <si>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</si>
  <si>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</si>
  <si>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</si>
  <si>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</si>
  <si>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</si>
  <si>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</si>
  <si>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</si>
  <si>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</si>
  <si>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</si>
  <si>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</si>
  <si>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</si>
  <si>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</si>
  <si>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</si>
  <si>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</si>
  <si>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</si>
  <si>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</si>
  <si>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</si>
  <si>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</si>
  <si>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</si>
  <si>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</si>
  <si>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</si>
  <si>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</si>
  <si>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</si>
  <si>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</si>
  <si>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</si>
  <si>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</si>
  <si>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</si>
  <si>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</si>
  <si>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</si>
  <si>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</si>
  <si>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</si>
  <si>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</si>
  <si>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</si>
  <si>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</si>
  <si>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</si>
  <si>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</si>
  <si>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</si>
  <si>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</si>
  <si>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</si>
  <si>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</si>
  <si>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</si>
  <si>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</si>
  <si>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</si>
  <si>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</si>
  <si>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</si>
  <si>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</si>
  <si>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</si>
  <si>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</si>
  <si>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</si>
  <si>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</si>
  <si>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</si>
  <si>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</si>
  <si>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</si>
  <si>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</si>
  <si>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</si>
  <si>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</si>
  <si>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</si>
  <si>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</si>
  <si>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</si>
  <si>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</si>
  <si>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</si>
  <si>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</si>
  <si>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</si>
  <si>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</si>
  <si>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</si>
  <si>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</si>
  <si>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</si>
  <si>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</si>
  <si>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</si>
  <si>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</si>
  <si>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</si>
  <si>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</si>
  <si>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</si>
  <si>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</si>
  <si>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</si>
  <si>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</si>
  <si>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</si>
  <si>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</si>
  <si>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</si>
  <si>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</si>
  <si>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</si>
  <si>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</si>
  <si>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</si>
  <si>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</si>
  <si>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</si>
  <si>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</si>
  <si>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</si>
  <si>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</si>
  <si>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</si>
  <si>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</si>
  <si>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</si>
  <si>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</si>
  <si>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</si>
  <si>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</si>
  <si>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</si>
  <si>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</si>
  <si>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</si>
  <si>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</si>
  <si>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</si>
  <si>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</si>
  <si>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</si>
  <si>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</si>
  <si>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</si>
  <si>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</si>
  <si>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</si>
  <si>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</si>
  <si>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</si>
  <si>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</si>
  <si>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</si>
  <si>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</si>
  <si>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</si>
  <si>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</si>
  <si>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</si>
  <si>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</si>
  <si>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</si>
  <si>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</si>
  <si>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</si>
  <si>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</si>
  <si>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</si>
  <si>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</si>
  <si>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</si>
  <si>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</si>
  <si>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</si>
  <si>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</si>
  <si>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</si>
  <si>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</si>
  <si>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</si>
  <si>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</si>
  <si>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</si>
  <si>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</si>
  <si>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</si>
  <si>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</si>
  <si>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</si>
  <si>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</si>
  <si>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</si>
  <si>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</si>
  <si>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</si>
  <si>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</si>
  <si>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</si>
  <si>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</si>
  <si>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</si>
  <si>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</si>
  <si>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</si>
  <si>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</si>
  <si>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</si>
  <si>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</si>
  <si>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</si>
  <si>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</si>
  <si>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</si>
  <si>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</si>
  <si>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</si>
  <si>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</si>
  <si>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</si>
  <si>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</si>
  <si>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</si>
  <si>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</si>
  <si>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</si>
  <si>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</si>
  <si>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</si>
  <si>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</si>
  <si>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</si>
  <si>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</si>
  <si>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</si>
  <si>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</si>
  <si>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</si>
  <si>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</si>
  <si>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</si>
  <si>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</si>
  <si>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</si>
  <si>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</si>
  <si>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</si>
  <si>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</si>
  <si>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</si>
  <si>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</si>
  <si>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</si>
  <si>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</si>
  <si>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</si>
  <si>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</si>
  <si>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</si>
  <si>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</si>
  <si>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</si>
  <si>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</si>
  <si>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</si>
  <si>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</si>
  <si>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</si>
  <si>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</si>
  <si>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</si>
  <si>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</si>
  <si>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</si>
  <si>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</si>
  <si>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</si>
  <si>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</si>
  <si>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</si>
  <si>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</si>
  <si>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</si>
  <si>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</si>
  <si>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</si>
  <si>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</si>
  <si>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</si>
  <si>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</si>
  <si>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</si>
  <si>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</si>
  <si>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</si>
  <si>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</si>
  <si>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</si>
  <si>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</si>
  <si>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</si>
  <si>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</si>
  <si>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</si>
  <si>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</si>
  <si>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</si>
  <si>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</si>
  <si>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</si>
  <si>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</si>
  <si>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</si>
  <si>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</si>
  <si>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</si>
  <si>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</si>
  <si>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</si>
  <si>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</si>
  <si>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</si>
  <si>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</si>
  <si>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</si>
  <si>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</si>
  <si>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</si>
  <si>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</si>
  <si>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</si>
  <si>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</si>
  <si>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</si>
  <si>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</si>
  <si>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</si>
  <si>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</si>
  <si>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</si>
  <si>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</si>
  <si>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</si>
  <si>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</si>
  <si>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</si>
  <si>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</si>
  <si>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</si>
  <si>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</si>
  <si>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</si>
  <si>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</si>
  <si>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</si>
  <si>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</si>
  <si>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</si>
  <si>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</si>
  <si>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</si>
  <si>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</si>
  <si>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</si>
  <si>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</si>
  <si>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</si>
  <si>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</si>
  <si>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</si>
  <si>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</si>
  <si>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</si>
  <si>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</si>
  <si>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</si>
  <si>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</si>
  <si>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</si>
  <si>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</si>
  <si>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</si>
  <si>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</si>
  <si>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</si>
  <si>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</si>
  <si>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</si>
  <si>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</si>
  <si>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</si>
  <si>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</si>
  <si>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</si>
  <si>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</si>
  <si>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</si>
  <si>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</si>
  <si>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</si>
  <si>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</si>
  <si>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</si>
  <si>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</si>
  <si>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</si>
  <si>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</si>
  <si>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</si>
  <si>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</si>
  <si>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</si>
  <si>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</si>
  <si>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</si>
  <si>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</si>
  <si>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</si>
  <si>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</si>
  <si>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</si>
  <si>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</si>
  <si>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</si>
  <si>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</si>
  <si>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</si>
  <si>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</si>
  <si>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</si>
  <si>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</si>
  <si>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</si>
  <si>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</si>
  <si>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</si>
  <si>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</si>
  <si>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</si>
  <si>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</si>
  <si>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</si>
  <si>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</si>
  <si>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</si>
  <si>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</si>
  <si>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</si>
  <si>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</si>
  <si>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</si>
  <si>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</si>
  <si>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</si>
  <si>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</si>
  <si>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</si>
  <si>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</si>
  <si>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</si>
  <si>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</si>
  <si>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</si>
  <si>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</si>
  <si>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</si>
  <si>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</si>
  <si>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</si>
  <si>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</si>
  <si>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</si>
  <si>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</si>
  <si>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</si>
  <si>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</si>
  <si>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</si>
  <si>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</si>
  <si>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</si>
  <si>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</si>
  <si>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</si>
  <si>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</si>
  <si>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</si>
  <si>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</si>
  <si>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</si>
  <si>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</si>
  <si>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</si>
  <si>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</si>
  <si>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</si>
  <si>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</si>
  <si>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</si>
  <si>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</si>
  <si>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</si>
  <si>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</si>
  <si>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</si>
  <si>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</si>
  <si>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</si>
  <si>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</si>
  <si>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</si>
  <si>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</si>
  <si>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</si>
  <si>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</si>
  <si>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</si>
  <si>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</si>
  <si>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</si>
  <si>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</si>
  <si>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</si>
  <si>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</si>
  <si>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</si>
  <si>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</si>
  <si>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</si>
  <si>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</si>
  <si>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</si>
  <si>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</si>
  <si>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</si>
  <si>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</si>
  <si>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</si>
  <si>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</si>
  <si>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</si>
  <si>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</si>
  <si>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</si>
  <si>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</si>
  <si>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</si>
  <si>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</si>
  <si>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</si>
  <si>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</si>
  <si>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</si>
  <si>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</si>
  <si>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</si>
  <si>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</si>
  <si>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</si>
  <si>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</si>
  <si>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</si>
  <si>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</si>
  <si>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</si>
  <si>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</si>
  <si>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</si>
  <si>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</si>
  <si>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</si>
  <si>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</si>
  <si>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</si>
  <si>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</si>
  <si>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</si>
  <si>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</si>
  <si>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</si>
  <si>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</si>
  <si>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</si>
  <si>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</si>
  <si>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</si>
  <si>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</si>
  <si>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</si>
  <si>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</si>
  <si>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</si>
  <si>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</si>
  <si>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</si>
  <si>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</si>
  <si>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</si>
  <si>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</si>
  <si>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</si>
  <si>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</si>
  <si>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</si>
  <si>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</si>
  <si>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</si>
  <si>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</si>
  <si>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</si>
  <si>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</si>
  <si>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</si>
  <si>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</si>
  <si>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</si>
  <si>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</si>
  <si>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</si>
  <si>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</si>
  <si>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</si>
  <si>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</si>
  <si>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</si>
  <si>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</si>
  <si>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</si>
  <si>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</si>
  <si>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</si>
  <si>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</si>
  <si>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</si>
  <si>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</si>
  <si>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</si>
  <si>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</si>
  <si>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</si>
  <si>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</si>
  <si>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</si>
  <si>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</si>
  <si>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</si>
  <si>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</si>
  <si>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</si>
  <si>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</si>
  <si>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</si>
  <si>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</si>
  <si>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</si>
  <si>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</si>
  <si>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</si>
  <si>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</si>
  <si>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</si>
  <si>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</si>
  <si>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</si>
  <si>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</si>
  <si>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</si>
  <si>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</si>
  <si>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</si>
  <si>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</si>
  <si>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</si>
  <si>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</si>
  <si>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</si>
  <si>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</si>
  <si>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</si>
  <si>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</si>
  <si>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</si>
  <si>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</si>
  <si>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</si>
  <si>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</si>
  <si>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</si>
  <si>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</si>
  <si>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</si>
  <si>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</si>
  <si>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</si>
  <si>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</si>
  <si>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</si>
  <si>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</si>
  <si>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</si>
  <si>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</si>
  <si>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</si>
  <si>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</si>
  <si>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</si>
  <si>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</si>
  <si>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</si>
  <si>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</si>
  <si>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</si>
  <si>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</si>
  <si>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</si>
  <si>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</si>
  <si>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</si>
  <si>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</si>
  <si>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</si>
  <si>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</si>
  <si>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</si>
  <si>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</si>
  <si>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</si>
  <si>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</si>
  <si>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</si>
  <si>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</si>
  <si>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</si>
  <si>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</si>
  <si>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</si>
  <si>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</si>
  <si>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</si>
  <si>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</si>
  <si>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</si>
  <si>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</si>
  <si>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</si>
  <si>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</si>
  <si>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</si>
  <si>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</si>
  <si>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</si>
  <si>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</si>
  <si>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</si>
  <si>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</si>
  <si>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</si>
  <si>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</si>
  <si>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</si>
  <si>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</si>
  <si>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</si>
  <si>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</si>
  <si>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</si>
  <si>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</si>
  <si>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</si>
  <si>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</si>
  <si>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</si>
  <si>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</si>
  <si>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</si>
  <si>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</si>
  <si>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</si>
  <si>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</si>
  <si>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</si>
  <si>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</si>
  <si>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</si>
  <si>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</si>
  <si>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</si>
  <si>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</si>
  <si>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</si>
  <si>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</si>
  <si>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</si>
  <si>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</si>
  <si>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</si>
  <si>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</si>
  <si>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</si>
  <si>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</si>
  <si>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</si>
  <si>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</si>
  <si>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</si>
  <si>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</si>
  <si>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</si>
  <si>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</si>
  <si>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</si>
  <si>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</si>
  <si>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</si>
  <si>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</si>
  <si>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</si>
  <si>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</si>
  <si>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</si>
  <si>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</si>
  <si>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</si>
  <si>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</si>
  <si>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</si>
  <si>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</si>
  <si>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</si>
  <si>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</si>
  <si>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</si>
  <si>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</si>
  <si>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</si>
  <si>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</si>
  <si>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</si>
  <si>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</si>
  <si>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</si>
  <si>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</si>
  <si>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</si>
  <si>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</si>
  <si>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</si>
  <si>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</si>
  <si>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</si>
  <si>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</si>
  <si>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</si>
  <si>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</si>
  <si>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</si>
  <si>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</si>
  <si>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</si>
  <si>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</si>
  <si>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</si>
  <si>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</si>
  <si>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</si>
  <si>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</si>
  <si>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</si>
  <si>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</si>
  <si>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</si>
  <si>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</si>
  <si>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</si>
  <si>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</si>
  <si>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</si>
  <si>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</si>
  <si>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</si>
  <si>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</si>
  <si>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</si>
  <si>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</si>
  <si>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</si>
  <si>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</si>
  <si>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</si>
  <si>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</si>
  <si>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</si>
  <si>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</si>
  <si>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</si>
  <si>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</si>
  <si>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</si>
  <si>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</si>
  <si>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</si>
  <si>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</si>
  <si>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</si>
  <si>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</si>
  <si>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</si>
  <si>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</si>
  <si>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</si>
  <si>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</si>
  <si>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</si>
  <si>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</si>
  <si>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</si>
  <si>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</si>
  <si>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</si>
  <si>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</si>
  <si>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</si>
  <si>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</si>
  <si>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</si>
  <si>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</si>
  <si>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</si>
  <si>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</si>
  <si>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</si>
  <si>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</si>
  <si>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</si>
  <si>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</si>
  <si>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</si>
  <si>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</si>
  <si>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</si>
  <si>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</si>
  <si>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</si>
  <si>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</si>
  <si>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</si>
  <si>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</si>
  <si>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</si>
  <si>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</si>
  <si>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</si>
  <si>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</si>
  <si>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</si>
  <si>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</si>
  <si>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</si>
  <si>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</si>
  <si>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</si>
  <si>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</si>
  <si>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</si>
  <si>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</si>
  <si>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</si>
  <si>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</si>
  <si>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</si>
  <si>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</si>
  <si>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</si>
  <si>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</si>
  <si>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</si>
  <si>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</si>
  <si>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</si>
  <si>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</si>
  <si>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</si>
  <si>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</si>
  <si>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</si>
  <si>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</si>
  <si>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</si>
  <si>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</si>
  <si>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</si>
  <si>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</si>
  <si>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</si>
  <si>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</si>
  <si>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</si>
  <si>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</si>
  <si>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</si>
  <si>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</si>
  <si>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</si>
  <si>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</si>
  <si>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</si>
  <si>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</si>
  <si>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</si>
  <si>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</si>
  <si>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</si>
  <si>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</si>
  <si>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</si>
  <si>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</si>
  <si>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</si>
  <si>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</si>
  <si>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</si>
  <si>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</si>
  <si>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</si>
  <si>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</si>
  <si>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</si>
  <si>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</si>
  <si>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</si>
  <si>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</si>
  <si>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</si>
  <si>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</si>
  <si>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</si>
  <si>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</si>
  <si>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</si>
  <si>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</si>
  <si>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</si>
  <si>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</si>
  <si>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</si>
  <si>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</si>
  <si>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</si>
  <si>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</si>
  <si>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</si>
  <si>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</si>
  <si>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</si>
  <si>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</si>
  <si>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</si>
  <si>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</si>
  <si>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</si>
  <si>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</si>
  <si>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</si>
  <si>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</si>
  <si>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</si>
  <si>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</si>
  <si>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</si>
  <si>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</si>
  <si>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</si>
  <si>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</si>
  <si>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</si>
  <si>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</si>
  <si>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</si>
  <si>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</si>
  <si>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</si>
  <si>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</si>
  <si>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</si>
  <si>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</si>
  <si>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</si>
  <si>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</si>
  <si>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</si>
  <si>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</si>
  <si>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</si>
  <si>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</si>
  <si>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</si>
  <si>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</si>
  <si>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</si>
  <si>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</si>
  <si>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</si>
  <si>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</si>
  <si>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</si>
  <si>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</si>
  <si>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</si>
  <si>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</si>
  <si>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</si>
  <si>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</si>
  <si>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</si>
  <si>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</si>
  <si>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</si>
  <si>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</si>
  <si>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</si>
  <si>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</si>
  <si>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</si>
  <si>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</si>
  <si>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</si>
  <si>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</si>
  <si>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</si>
  <si>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</si>
  <si>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</si>
  <si>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</si>
  <si>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</si>
  <si>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</si>
  <si>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</si>
  <si>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</si>
  <si>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</si>
  <si>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</si>
  <si>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</si>
  <si>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</si>
  <si>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</si>
  <si>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</si>
  <si>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</si>
  <si>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</si>
  <si>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</si>
  <si>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</si>
  <si>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</si>
  <si>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</si>
  <si>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</si>
  <si>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</si>
  <si>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</si>
  <si>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</si>
  <si>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</si>
  <si>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</si>
  <si>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</si>
  <si>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</si>
  <si>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</si>
  <si>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</si>
  <si>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</si>
  <si>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</si>
  <si>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</si>
  <si>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</si>
  <si>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</si>
  <si>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</si>
  <si>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</si>
  <si>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</si>
  <si>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</si>
  <si>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</si>
  <si>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</si>
  <si>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</si>
  <si>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</si>
  <si>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</si>
  <si>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</si>
  <si>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</si>
  <si>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</si>
  <si>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</si>
  <si>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</si>
  <si>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</si>
  <si>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</si>
  <si>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</si>
  <si>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</si>
  <si>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</si>
  <si>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</si>
  <si>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</si>
  <si>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</si>
  <si>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</si>
  <si>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</si>
  <si>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</si>
  <si>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</si>
  <si>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</si>
  <si>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</si>
  <si>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</si>
  <si>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</si>
  <si>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</si>
  <si>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</si>
  <si>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</si>
  <si>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</si>
  <si>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</si>
  <si>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</si>
  <si>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</si>
  <si>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</si>
  <si>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</si>
  <si>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</si>
  <si>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</si>
  <si>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</si>
  <si>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</si>
  <si>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</si>
  <si>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</si>
  <si>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</si>
  <si>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</si>
  <si>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</si>
  <si>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</si>
  <si>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</si>
  <si>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</si>
  <si>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</si>
  <si>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</si>
  <si>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</si>
  <si>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</si>
  <si>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</si>
  <si>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</si>
  <si>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</si>
  <si>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</si>
  <si>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</si>
  <si>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</si>
  <si>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</si>
  <si>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</si>
  <si>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</si>
  <si>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</si>
  <si>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</si>
  <si>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</si>
  <si>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</si>
  <si>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</si>
  <si>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</si>
  <si>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</si>
  <si>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</si>
  <si>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</si>
  <si>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</si>
  <si>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</si>
  <si>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</si>
  <si>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</si>
  <si>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</si>
  <si>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</si>
  <si>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</si>
  <si>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</si>
  <si>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</si>
  <si>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</si>
  <si>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</si>
  <si>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</si>
  <si>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</si>
  <si>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</si>
  <si>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</si>
  <si>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</si>
  <si>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</si>
  <si>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</si>
  <si>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</si>
  <si>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</si>
  <si>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</si>
  <si>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</si>
  <si>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</si>
  <si>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</si>
  <si>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</si>
  <si>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</si>
  <si>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</si>
  <si>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</si>
  <si>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</si>
  <si>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</si>
  <si>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</si>
  <si>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</si>
  <si>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</si>
  <si>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</si>
  <si>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</si>
  <si>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</si>
  <si>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</si>
  <si>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</si>
  <si>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</si>
  <si>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</si>
  <si>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</si>
  <si>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</si>
  <si>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</si>
  <si>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</si>
  <si>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</si>
  <si>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</si>
  <si>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</si>
  <si>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</si>
  <si>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</si>
  <si>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</si>
  <si>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</si>
  <si>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</si>
  <si>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</si>
  <si>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</si>
  <si>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</si>
  <si>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</si>
  <si>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</si>
  <si>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</si>
  <si>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</si>
  <si>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</si>
  <si>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</si>
  <si>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</si>
  <si>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</si>
  <si>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</si>
  <si>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</si>
  <si>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</si>
  <si>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</si>
  <si>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</si>
  <si>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</si>
  <si>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</si>
  <si>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</si>
  <si>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</si>
  <si>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</si>
  <si>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</si>
  <si>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</si>
  <si>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</si>
  <si>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</si>
  <si>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</si>
  <si>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</si>
  <si>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</si>
  <si>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</si>
  <si>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</si>
  <si>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</si>
  <si>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</si>
  <si>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</si>
  <si>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</si>
  <si>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</si>
  <si>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</si>
  <si>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</si>
  <si>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</si>
  <si>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</si>
  <si>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</si>
  <si>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</si>
  <si>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</si>
  <si>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</si>
  <si>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</si>
  <si>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</si>
  <si>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</si>
  <si>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</si>
  <si>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</si>
  <si>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</si>
  <si>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</si>
  <si>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</si>
  <si>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</si>
  <si>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</si>
  <si>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</si>
  <si>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</si>
  <si>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</si>
  <si>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</si>
  <si>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</si>
  <si>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</si>
  <si>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</si>
  <si>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</si>
  <si>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</si>
  <si>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</si>
  <si>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</si>
  <si>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</si>
  <si>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</si>
  <si>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</si>
  <si>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</si>
  <si>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</si>
  <si>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</si>
  <si>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</si>
  <si>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</si>
  <si>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</si>
  <si>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</si>
  <si>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</si>
  <si>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</si>
  <si>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</si>
  <si>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</si>
  <si>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</si>
  <si>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</si>
  <si>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</si>
  <si>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</si>
  <si>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</si>
  <si>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</si>
  <si>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</si>
  <si>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</si>
  <si>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</si>
  <si>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</si>
  <si>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</si>
  <si>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</si>
  <si>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</si>
  <si>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</si>
  <si>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</si>
  <si>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</si>
  <si>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</si>
  <si>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</si>
  <si>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</si>
  <si>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</si>
  <si>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</si>
  <si>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</si>
  <si>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</si>
  <si>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</si>
  <si>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</si>
  <si>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</si>
  <si>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</si>
  <si>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</si>
  <si>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</si>
  <si>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</si>
  <si>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</si>
  <si>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</si>
  <si>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</si>
  <si>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</si>
  <si>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</si>
  <si>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</si>
  <si>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</si>
  <si>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</si>
  <si>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</si>
  <si>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</si>
  <si>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</si>
  <si>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</si>
  <si>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</si>
  <si>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</si>
  <si>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</si>
  <si>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</si>
  <si>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</si>
  <si>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</si>
  <si>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</si>
  <si>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</si>
  <si>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</si>
  <si>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</si>
  <si>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</si>
  <si>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</si>
  <si>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</si>
  <si>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</si>
  <si>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</si>
  <si>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</si>
  <si>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</si>
  <si>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</si>
  <si>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</si>
  <si>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</si>
  <si>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</si>
  <si>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</si>
  <si>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</si>
  <si>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</si>
  <si>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</si>
  <si>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</si>
  <si>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</si>
  <si>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</si>
  <si>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</si>
  <si>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</si>
  <si>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</si>
  <si>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</si>
  <si>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</si>
  <si>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</si>
  <si>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</si>
  <si>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</si>
  <si>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</si>
  <si>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</si>
  <si>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</si>
  <si>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</si>
  <si>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</si>
  <si>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</si>
  <si>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</si>
  <si>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</si>
  <si>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</si>
  <si>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</si>
  <si>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</si>
  <si>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</si>
  <si>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</si>
  <si>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</si>
  <si>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</si>
  <si>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</si>
  <si>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</si>
  <si>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</si>
  <si>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</si>
  <si>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</si>
  <si>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</si>
  <si>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</si>
  <si>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</si>
  <si>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</si>
  <si>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</si>
  <si>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</si>
  <si>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</si>
  <si>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</si>
  <si>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</si>
  <si>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</si>
  <si>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</si>
  <si>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</si>
  <si>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</si>
  <si>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</si>
  <si>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</si>
  <si>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</si>
  <si>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</si>
  <si>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</si>
  <si>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</si>
  <si>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</si>
  <si>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</si>
  <si>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</si>
  <si>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</si>
  <si>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</si>
  <si>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</si>
  <si>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</si>
  <si>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</si>
  <si>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</si>
  <si>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</si>
  <si>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</si>
  <si>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</si>
  <si>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</si>
  <si>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</si>
  <si>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</si>
  <si>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</si>
  <si>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</si>
  <si>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</si>
  <si>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</si>
  <si>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</si>
  <si>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</si>
  <si>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</si>
  <si>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</si>
  <si>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</si>
  <si>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</si>
  <si>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</si>
  <si>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</si>
  <si>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</si>
  <si>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</si>
  <si>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</si>
  <si>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</si>
  <si>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</si>
  <si>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</si>
  <si>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</si>
  <si>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</si>
  <si>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</si>
  <si>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</si>
  <si>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</si>
  <si>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</si>
  <si>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</si>
  <si>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</si>
  <si>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</si>
  <si>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</si>
  <si>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</si>
  <si>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</si>
  <si>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</si>
  <si>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</si>
  <si>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</si>
  <si>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</si>
  <si>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</si>
  <si>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</si>
  <si>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</si>
  <si>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</si>
  <si>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</si>
  <si>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</si>
  <si>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</si>
  <si>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</si>
  <si>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</si>
  <si>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</si>
  <si>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</si>
  <si>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</si>
  <si>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</si>
  <si>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</si>
  <si>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</si>
  <si>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</si>
  <si>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</si>
  <si>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</si>
  <si>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</si>
  <si>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</si>
  <si>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</si>
  <si>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</si>
  <si>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</si>
  <si>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</si>
  <si>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</si>
  <si>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</si>
  <si>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</si>
  <si>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</si>
  <si>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</si>
  <si>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</si>
  <si>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</si>
  <si>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</si>
  <si>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</si>
  <si>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</si>
  <si>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</si>
  <si>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</si>
  <si>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</si>
  <si>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</si>
  <si>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</si>
  <si>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</si>
  <si>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</si>
  <si>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</si>
  <si>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</si>
  <si>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</si>
  <si>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</si>
  <si>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</si>
  <si>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</si>
  <si>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</si>
  <si>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</si>
  <si>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</si>
  <si>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</si>
  <si>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</si>
  <si>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</si>
  <si>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</si>
  <si>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</si>
  <si>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</si>
  <si>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</si>
  <si>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</si>
  <si>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</si>
  <si>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</si>
  <si>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</si>
  <si>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</si>
  <si>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</si>
  <si>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</si>
  <si>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</si>
  <si>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</si>
  <si>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</si>
  <si>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</si>
  <si>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</si>
  <si>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</si>
  <si>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</si>
  <si>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</si>
  <si>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</si>
  <si>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</si>
  <si>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</si>
  <si>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</si>
  <si>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</si>
  <si>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</si>
  <si>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</si>
  <si>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</si>
  <si>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</si>
  <si>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</si>
  <si>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</si>
  <si>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</si>
  <si>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</si>
  <si>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</si>
  <si>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</si>
  <si>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</si>
  <si>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</si>
  <si>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</si>
  <si>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</si>
  <si>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</si>
  <si>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</si>
  <si>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</si>
  <si>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</si>
  <si>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</si>
  <si>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</si>
  <si>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</si>
  <si>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</si>
  <si>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</si>
  <si>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</si>
  <si>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</si>
  <si>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</si>
  <si>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</si>
  <si>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</si>
  <si>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</si>
  <si>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</si>
  <si>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</si>
  <si>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</si>
  <si>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</si>
  <si>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</si>
  <si>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</si>
  <si>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</si>
  <si>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</si>
  <si>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</si>
  <si>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</si>
  <si>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</si>
  <si>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</si>
  <si>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</si>
  <si>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</si>
  <si>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</si>
  <si>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</si>
  <si>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</si>
  <si>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</si>
  <si>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</si>
  <si>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</si>
  <si>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</si>
  <si>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</si>
  <si>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</si>
  <si>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</si>
  <si>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</si>
  <si>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</si>
  <si>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</si>
  <si>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</si>
  <si>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</si>
  <si>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</si>
  <si>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</si>
  <si>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</si>
  <si>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</si>
  <si>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</si>
  <si>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</si>
  <si>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</si>
  <si>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</si>
  <si>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</si>
  <si>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</si>
  <si>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</si>
  <si>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</si>
  <si>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</si>
  <si>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</si>
  <si>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</si>
  <si>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</si>
  <si>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</si>
  <si>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</si>
  <si>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</si>
  <si>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</si>
  <si>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</si>
  <si>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</si>
  <si>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</si>
  <si>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</si>
  <si>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</si>
  <si>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</si>
  <si>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</si>
  <si>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</si>
  <si>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</si>
  <si>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</si>
  <si>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</si>
  <si>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</si>
  <si>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</si>
  <si>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</si>
  <si>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</si>
  <si>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</si>
  <si>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</si>
  <si>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</si>
  <si>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</si>
  <si>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</si>
  <si>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</si>
  <si>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</si>
  <si>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</si>
  <si>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</si>
  <si>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</si>
  <si>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</si>
  <si>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</si>
  <si>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</si>
  <si>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</si>
  <si>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</si>
  <si>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</si>
  <si>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</si>
  <si>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</si>
  <si>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</si>
  <si>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</si>
  <si>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</si>
  <si>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</si>
  <si>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</si>
  <si>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</si>
  <si>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</si>
  <si>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</si>
  <si>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</si>
  <si>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</si>
  <si>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</si>
  <si>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</si>
  <si>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</si>
  <si>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</si>
  <si>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</si>
  <si>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</si>
  <si>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</si>
  <si>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</si>
  <si>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</si>
  <si>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</si>
  <si>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</si>
  <si>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</si>
  <si>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</si>
  <si>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</si>
  <si>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</si>
  <si>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</si>
  <si>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</si>
  <si>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</si>
  <si>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</si>
  <si>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</si>
  <si>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</si>
  <si>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</si>
  <si>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</si>
  <si>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</si>
  <si>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</si>
  <si>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</si>
  <si>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</si>
  <si>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</si>
  <si>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</si>
  <si>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</si>
  <si>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</si>
  <si>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</si>
  <si>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</si>
  <si>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</si>
  <si>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</si>
  <si>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</si>
  <si>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</si>
  <si>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</si>
  <si>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</si>
  <si>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</si>
  <si>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</si>
  <si>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</si>
  <si>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</si>
  <si>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</si>
  <si>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</si>
  <si>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</si>
  <si>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</si>
  <si>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</si>
  <si>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</si>
  <si>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</si>
  <si>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</si>
  <si>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</si>
  <si>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</si>
  <si>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</si>
  <si>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</si>
  <si>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</si>
  <si>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</si>
  <si>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</si>
  <si>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</si>
  <si>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</si>
  <si>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</si>
  <si>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</si>
  <si>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</si>
  <si>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</si>
  <si>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</si>
  <si>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</si>
  <si>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</si>
  <si>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</si>
  <si>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</si>
  <si>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</si>
  <si>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</si>
  <si>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</si>
  <si>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</si>
  <si>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</si>
  <si>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</si>
  <si>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</si>
  <si>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</si>
  <si>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</si>
  <si>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</si>
  <si>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</si>
  <si>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</si>
  <si>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</si>
  <si>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</si>
  <si>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</si>
  <si>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</si>
  <si>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</si>
  <si>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</si>
  <si>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</si>
  <si>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</si>
  <si>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</si>
  <si>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</si>
  <si>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</si>
  <si>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</si>
  <si>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</si>
  <si>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</si>
  <si>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</si>
  <si>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</si>
  <si>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</si>
  <si>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</si>
  <si>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</si>
  <si>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</si>
  <si>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</si>
  <si>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</si>
  <si>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</si>
  <si>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</si>
  <si>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</si>
  <si>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</si>
  <si>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</si>
  <si>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</si>
  <si>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</si>
  <si>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</si>
  <si>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</si>
  <si>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</si>
  <si>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</si>
  <si>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</si>
  <si>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</si>
  <si>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</si>
  <si>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</si>
  <si>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</si>
  <si>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</si>
  <si>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</si>
  <si>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</si>
  <si>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</si>
  <si>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</si>
  <si>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</si>
  <si>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</si>
  <si>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</si>
  <si>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</si>
  <si>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</si>
  <si>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</si>
  <si>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</si>
  <si>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</si>
  <si>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</si>
  <si>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</si>
  <si>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</si>
  <si>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</si>
  <si>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</si>
  <si>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</si>
  <si>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</si>
  <si>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</si>
  <si>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</si>
  <si>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</si>
  <si>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</si>
  <si>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</si>
  <si>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</si>
  <si>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</si>
  <si>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</si>
  <si>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</si>
  <si>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</si>
  <si>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</si>
  <si>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</si>
  <si>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</si>
  <si>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</si>
  <si>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</si>
  <si>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</si>
  <si>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</si>
  <si>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</si>
  <si>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</si>
  <si>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</si>
  <si>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</si>
  <si>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</si>
  <si>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</si>
  <si>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</si>
  <si>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</si>
  <si>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</si>
  <si>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</si>
  <si>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</si>
  <si>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</si>
  <si>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</si>
  <si>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</si>
  <si>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</si>
  <si>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</si>
  <si>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</si>
  <si>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</si>
  <si>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</si>
  <si>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</si>
  <si>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</si>
  <si>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</si>
  <si>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</si>
  <si>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</si>
  <si>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</si>
  <si>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</si>
  <si>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</si>
  <si>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</si>
  <si>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</si>
  <si>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</si>
  <si>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</si>
  <si>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</si>
  <si>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</si>
  <si>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</si>
  <si>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</si>
  <si>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</si>
  <si>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</si>
  <si>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</si>
  <si>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</si>
  <si>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</si>
  <si>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</si>
  <si>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</si>
  <si>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</si>
  <si>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</si>
  <si>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</si>
  <si>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</si>
  <si>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</si>
  <si>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</si>
  <si>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</si>
  <si>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</si>
  <si>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</si>
  <si>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</si>
  <si>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</si>
  <si>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</si>
  <si>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</si>
  <si>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</si>
  <si>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</si>
  <si>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</si>
  <si>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</si>
  <si>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</si>
  <si>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</si>
  <si>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</si>
  <si>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</si>
  <si>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</si>
  <si>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</si>
  <si>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</si>
  <si>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</si>
  <si>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</si>
  <si>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</si>
  <si>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</si>
  <si>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</si>
  <si>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</si>
  <si>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</si>
  <si>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</si>
  <si>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</si>
  <si>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</si>
  <si>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</si>
  <si>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</si>
  <si>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</si>
  <si>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</si>
  <si>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</si>
  <si>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</si>
  <si>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</si>
  <si>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</si>
  <si>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</si>
  <si>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</si>
  <si>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</si>
  <si>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</si>
  <si>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</si>
  <si>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</si>
  <si>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</si>
  <si>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</si>
  <si>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</si>
  <si>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</si>
  <si>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</si>
  <si>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</si>
  <si>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</si>
  <si>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</si>
  <si>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</si>
  <si>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</si>
  <si>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</si>
  <si>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</si>
  <si>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</si>
  <si>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</si>
  <si>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</si>
  <si>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</si>
  <si>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</si>
  <si>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</si>
  <si>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</si>
  <si>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</si>
  <si>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</si>
  <si>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</si>
  <si>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</si>
  <si>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</si>
  <si>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</si>
  <si>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</si>
  <si>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</si>
  <si>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</si>
  <si>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</si>
  <si>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</si>
  <si>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</si>
  <si>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</si>
  <si>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</si>
  <si>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</si>
  <si>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</si>
  <si>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</si>
  <si>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</si>
  <si>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</si>
  <si>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</si>
  <si>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</si>
  <si>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</si>
  <si>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</si>
  <si>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</si>
  <si>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</si>
  <si>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</si>
  <si>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</si>
  <si>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</si>
  <si>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</si>
  <si>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</si>
  <si>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</si>
  <si>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</si>
  <si>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</si>
  <si>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</si>
  <si>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</si>
  <si>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</si>
  <si>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</si>
  <si>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</si>
  <si>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</si>
  <si>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</si>
  <si>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</si>
  <si>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</si>
  <si>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</si>
  <si>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</si>
  <si>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</si>
  <si>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</si>
  <si>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</si>
  <si>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</si>
  <si>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</si>
  <si>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</si>
  <si>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</si>
  <si>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</si>
  <si>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</si>
  <si>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</si>
  <si>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</si>
  <si>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</si>
  <si>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</si>
  <si>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</si>
  <si>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</si>
  <si>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</si>
  <si>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</si>
  <si>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</si>
  <si>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</si>
  <si>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</si>
  <si>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</si>
  <si>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</si>
  <si>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</si>
  <si>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</si>
  <si>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</si>
  <si>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</si>
  <si>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</si>
  <si>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</si>
  <si>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</si>
  <si>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</si>
  <si>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</si>
  <si>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</si>
  <si>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</si>
  <si>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</si>
  <si>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</si>
  <si>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</si>
  <si>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</si>
  <si>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</si>
  <si>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</si>
  <si>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</si>
  <si>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</si>
  <si>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</si>
  <si>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</si>
  <si>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</si>
  <si>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</si>
  <si>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</si>
  <si>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</si>
  <si>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</si>
  <si>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</si>
  <si>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</si>
  <si>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</si>
  <si>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</si>
  <si>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</si>
  <si>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</si>
  <si>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</si>
  <si>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</si>
  <si>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</si>
  <si>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</si>
  <si>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</si>
  <si>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</si>
  <si>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</si>
  <si>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</si>
  <si>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</si>
  <si>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</si>
  <si>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</si>
  <si>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</si>
  <si>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</si>
  <si>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</si>
  <si>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</si>
  <si>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</si>
  <si>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</si>
  <si>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</si>
  <si>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</si>
  <si>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</si>
  <si>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</si>
  <si>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</si>
  <si>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</si>
  <si>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</si>
  <si>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</si>
  <si>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</si>
  <si>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</si>
  <si>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</si>
  <si>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</si>
  <si>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</si>
  <si>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</si>
  <si>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</si>
  <si>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</si>
  <si>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</si>
  <si>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</si>
  <si>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</si>
  <si>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</si>
  <si>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</si>
  <si>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</si>
  <si>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</si>
  <si>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</si>
  <si>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</si>
  <si>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</si>
  <si>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</si>
  <si>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</si>
  <si>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</si>
  <si>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</si>
  <si>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</si>
  <si>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</si>
  <si>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</si>
  <si>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</si>
  <si>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</si>
  <si>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</si>
  <si>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</si>
  <si>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</si>
  <si>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</si>
  <si>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</si>
  <si>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</si>
  <si>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</si>
  <si>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</si>
  <si>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</si>
  <si>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</si>
  <si>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</si>
  <si>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</si>
  <si>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</si>
  <si>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</si>
  <si>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</si>
  <si>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</si>
  <si>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</si>
  <si>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</si>
  <si>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</si>
  <si>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</si>
  <si>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</si>
  <si>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</si>
  <si>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</si>
  <si>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</si>
  <si>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</si>
  <si>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</si>
  <si>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</si>
  <si>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</si>
  <si>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</si>
  <si>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</si>
  <si>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</si>
  <si>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</si>
  <si>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</si>
  <si>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</si>
  <si>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</si>
  <si>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</si>
  <si>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</si>
  <si>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</si>
  <si>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</si>
  <si>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</si>
  <si>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</si>
  <si>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</si>
  <si>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</si>
  <si>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</si>
  <si>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</si>
  <si>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</si>
  <si>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</si>
  <si>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</si>
  <si>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</si>
  <si>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</si>
  <si>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</si>
  <si>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</si>
  <si>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</si>
  <si>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</si>
  <si>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</si>
  <si>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</si>
  <si>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</si>
  <si>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</si>
  <si>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</si>
  <si>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</si>
  <si>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</si>
  <si>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</si>
  <si>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</si>
  <si>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</si>
  <si>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</si>
  <si>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</si>
  <si>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</si>
  <si>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</si>
  <si>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</si>
  <si>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</si>
  <si>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</si>
  <si>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</si>
  <si>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</si>
  <si>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</si>
  <si>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</si>
  <si>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</si>
  <si>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</si>
  <si>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</si>
  <si>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</si>
  <si>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</si>
  <si>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</si>
  <si>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</si>
  <si>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</si>
  <si>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</si>
  <si>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</si>
  <si>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</si>
  <si>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</si>
  <si>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</si>
  <si>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</si>
  <si>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</si>
  <si>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</si>
  <si>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</si>
  <si>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</si>
  <si>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</si>
  <si>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</si>
  <si>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</si>
  <si>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</si>
  <si>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</si>
  <si>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</si>
  <si>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</si>
  <si>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</si>
  <si>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</si>
  <si>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</si>
  <si>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</si>
  <si>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</si>
  <si>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</si>
  <si>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</si>
  <si>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</si>
  <si>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</si>
  <si>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</si>
  <si>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</si>
  <si>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</si>
  <si>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</si>
  <si>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</si>
  <si>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</si>
  <si>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</si>
  <si>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</si>
  <si>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</si>
  <si>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</si>
  <si>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</si>
  <si>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</si>
  <si>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</si>
  <si>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</si>
  <si>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</si>
  <si>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</si>
  <si>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</si>
  <si>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</si>
  <si>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</si>
  <si>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</si>
  <si>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</si>
  <si>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</si>
  <si>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</si>
  <si>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</si>
  <si>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</si>
  <si>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</si>
  <si>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</si>
  <si>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</si>
  <si>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</si>
  <si>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</si>
  <si>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</si>
  <si>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</si>
  <si>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</si>
  <si>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</si>
  <si>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</si>
  <si>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</si>
  <si>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</si>
  <si>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</si>
  <si>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</si>
  <si>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</si>
  <si>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</si>
  <si>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</si>
  <si>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</si>
  <si>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</si>
  <si>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</si>
  <si>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</si>
  <si>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</si>
  <si>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</si>
  <si>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</si>
  <si>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</si>
  <si>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</si>
  <si>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</si>
  <si>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</si>
  <si>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</si>
  <si>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</si>
  <si>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</si>
  <si>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</si>
  <si>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</si>
  <si>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</si>
  <si>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</si>
  <si>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</si>
  <si>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</si>
  <si>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</si>
  <si>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</si>
  <si>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</si>
  <si>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</si>
  <si>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</si>
  <si>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</si>
  <si>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</si>
  <si>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</si>
  <si>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</si>
  <si>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</si>
  <si>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</si>
  <si>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</si>
  <si>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</si>
  <si>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</si>
  <si>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</si>
  <si>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</si>
  <si>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</si>
  <si>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</si>
  <si>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</si>
  <si>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</si>
  <si>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</si>
  <si>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</si>
  <si>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</si>
  <si>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</si>
  <si>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</si>
  <si>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</si>
  <si>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</si>
  <si>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</si>
  <si>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</si>
  <si>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</si>
  <si>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</si>
  <si>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</si>
  <si>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</si>
  <si>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</si>
  <si>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</si>
  <si>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</si>
  <si>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</si>
  <si>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</si>
  <si>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</si>
  <si>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</si>
  <si>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</si>
  <si>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</si>
  <si>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</si>
  <si>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</si>
  <si>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</si>
  <si>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</si>
  <si>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</si>
  <si>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</si>
  <si>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</si>
  <si>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</si>
  <si>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</si>
  <si>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</si>
  <si>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</si>
  <si>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</si>
  <si>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</si>
  <si>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</si>
  <si>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</si>
  <si>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</si>
  <si>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</si>
  <si>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</si>
  <si>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</si>
  <si>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</si>
  <si>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</si>
  <si>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</si>
  <si>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</si>
  <si>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</si>
  <si>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</si>
  <si>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</si>
  <si>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</si>
  <si>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</si>
  <si>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</si>
  <si>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</si>
  <si>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</si>
  <si>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</si>
  <si>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</si>
  <si>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</si>
  <si>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</si>
  <si>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</si>
  <si>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</si>
  <si>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</si>
  <si>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</si>
  <si>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</si>
  <si>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</si>
  <si>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</si>
  <si>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</si>
  <si>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</si>
  <si>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</si>
  <si>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</si>
  <si>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</si>
  <si>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</si>
  <si>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</si>
  <si>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</si>
  <si>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</si>
  <si>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</si>
  <si>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</si>
  <si>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</si>
  <si>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</si>
  <si>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</si>
  <si>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</si>
  <si>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</si>
  <si>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</si>
  <si>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</si>
  <si>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</si>
  <si>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</si>
  <si>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</si>
  <si>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</si>
  <si>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</si>
  <si>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</si>
  <si>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</si>
  <si>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</si>
  <si>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</si>
  <si>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</si>
  <si>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</si>
  <si>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</si>
  <si>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</si>
  <si>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</si>
  <si>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</si>
  <si>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</si>
  <si>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</si>
  <si>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</si>
  <si>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</si>
  <si>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</si>
  <si>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</si>
  <si>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</si>
  <si>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</si>
  <si>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</si>
  <si>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</si>
  <si>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</si>
  <si>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</si>
  <si>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</si>
  <si>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</si>
  <si>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</si>
  <si>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</si>
  <si>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</si>
  <si>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</si>
  <si>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</si>
  <si>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</si>
  <si>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</si>
  <si>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</si>
  <si>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</si>
  <si>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</si>
  <si>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</si>
  <si>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</si>
  <si>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</si>
  <si>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</si>
  <si>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</si>
  <si>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</si>
  <si>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</si>
  <si>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</si>
  <si>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</si>
  <si>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</si>
  <si>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</si>
  <si>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</si>
  <si>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</si>
  <si>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</si>
  <si>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</si>
  <si>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</si>
  <si>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</si>
  <si>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</si>
  <si>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</si>
  <si>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</si>
  <si>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</si>
  <si>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</si>
  <si>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</si>
  <si>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</si>
  <si>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</si>
  <si>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</si>
  <si>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</si>
  <si>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</si>
  <si>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</si>
  <si>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</si>
  <si>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</si>
  <si>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</si>
  <si>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</si>
  <si>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</si>
  <si>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</si>
  <si>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</si>
  <si>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</si>
  <si>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</si>
  <si>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</si>
  <si>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</si>
  <si>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</si>
  <si>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</si>
  <si>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</si>
  <si>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</si>
  <si>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</si>
  <si>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</si>
  <si>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</si>
  <si>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</si>
  <si>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</si>
  <si>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</si>
  <si>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</si>
  <si>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</si>
  <si>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</si>
  <si>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</si>
  <si>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</si>
  <si>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</si>
  <si>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</si>
  <si>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</si>
  <si>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</si>
  <si>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</si>
  <si>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</si>
  <si>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</si>
  <si>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</si>
  <si>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</si>
  <si>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</si>
  <si>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</si>
  <si>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</si>
  <si>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</si>
  <si>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</si>
  <si>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</si>
  <si>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</si>
  <si>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</si>
  <si>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</si>
  <si>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</si>
  <si>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</si>
  <si>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</si>
  <si>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</si>
  <si>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</si>
  <si>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</si>
  <si>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</si>
  <si>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</si>
  <si>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</si>
  <si>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</si>
  <si>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</si>
  <si>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</si>
  <si>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</si>
  <si>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</si>
  <si>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</si>
  <si>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</si>
  <si>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</si>
  <si>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</si>
  <si>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</si>
  <si>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</si>
  <si>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</si>
  <si>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</si>
  <si>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</si>
  <si>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</si>
  <si>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</si>
  <si>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</si>
  <si>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</si>
  <si>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</si>
  <si>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</si>
  <si>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</si>
  <si>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</si>
  <si>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</si>
  <si>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</si>
  <si>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</si>
  <si>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</si>
  <si>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</si>
  <si>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</si>
  <si>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</si>
  <si>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</si>
  <si>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</si>
  <si>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</si>
  <si>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</si>
  <si>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</si>
  <si>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</si>
  <si>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</si>
  <si>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</si>
  <si>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</si>
  <si>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</si>
  <si>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</si>
  <si>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</si>
  <si>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</si>
  <si>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</si>
  <si>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</si>
  <si>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</si>
  <si>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</si>
  <si>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</si>
  <si>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</si>
  <si>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</si>
  <si>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</si>
  <si>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</si>
  <si>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</si>
  <si>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</si>
  <si>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</si>
  <si>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</si>
  <si>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</si>
  <si>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</si>
  <si>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</si>
  <si>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</si>
  <si>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</si>
  <si>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</si>
  <si>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</si>
  <si>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</si>
  <si>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</si>
  <si>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</si>
  <si>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</si>
  <si>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</si>
  <si>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</si>
  <si>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</si>
  <si>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</si>
  <si>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</si>
  <si>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</si>
  <si>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</si>
  <si>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</si>
  <si>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</si>
  <si>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</si>
  <si>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</si>
  <si>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</si>
  <si>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</si>
  <si>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</si>
  <si>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</si>
  <si>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</si>
  <si>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</si>
  <si>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</si>
  <si>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</si>
  <si>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</si>
  <si>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</si>
  <si>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</si>
  <si>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</si>
  <si>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</si>
  <si>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</si>
  <si>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</si>
  <si>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</si>
  <si>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</si>
  <si>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</si>
  <si>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</si>
  <si>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</si>
  <si>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</si>
  <si>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</si>
  <si>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</si>
  <si>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</si>
  <si>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</si>
  <si>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</si>
  <si>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</si>
  <si>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</si>
  <si>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</si>
  <si>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</si>
  <si>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</si>
  <si>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</si>
  <si>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</si>
  <si>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</si>
  <si>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</si>
  <si>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</si>
  <si>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</si>
  <si>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</si>
  <si>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</si>
  <si>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</si>
  <si>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</si>
  <si>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</si>
  <si>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</si>
  <si>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</si>
  <si>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</si>
  <si>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</si>
  <si>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</si>
  <si>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</si>
  <si>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</si>
  <si>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</si>
  <si>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</si>
  <si>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</si>
  <si>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</si>
  <si>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</si>
  <si>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</si>
  <si>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</si>
  <si>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</si>
  <si>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</si>
  <si>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</si>
  <si>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</si>
  <si>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</si>
  <si>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</si>
  <si>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</si>
  <si>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</si>
  <si>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</si>
  <si>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</si>
  <si>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</si>
  <si>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</si>
  <si>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</si>
  <si>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</si>
  <si>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</si>
  <si>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</si>
  <si>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</si>
  <si>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</si>
  <si>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</si>
  <si>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</si>
  <si>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</si>
  <si>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</si>
  <si>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</si>
  <si>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</si>
  <si>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</si>
  <si>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</si>
  <si>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</si>
  <si>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</si>
  <si>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</si>
  <si>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</si>
  <si>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</si>
  <si>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</si>
  <si>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</si>
  <si>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</si>
  <si>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</si>
  <si>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</si>
  <si>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</si>
  <si>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</si>
  <si>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</si>
  <si>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</si>
  <si>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</si>
  <si>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</si>
  <si>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</si>
  <si>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</si>
  <si>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</si>
  <si>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</si>
  <si>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</si>
  <si>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</si>
  <si>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</si>
  <si>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</si>
  <si>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</si>
  <si>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</si>
  <si>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</si>
  <si>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</si>
  <si>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</si>
  <si>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</si>
  <si>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</si>
  <si>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</si>
  <si>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</si>
  <si>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</si>
  <si>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</si>
  <si>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</si>
  <si>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</si>
  <si>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</si>
  <si>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</si>
  <si>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</si>
  <si>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</si>
  <si>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</si>
  <si>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</si>
  <si>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</si>
  <si>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</si>
  <si>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</si>
  <si>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</si>
  <si>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</si>
  <si>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</si>
  <si>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</si>
  <si>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</si>
  <si>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</si>
  <si>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</si>
  <si>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</si>
  <si>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</si>
  <si>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</si>
  <si>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</si>
  <si>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</si>
  <si>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</si>
  <si>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</si>
  <si>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</si>
  <si>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</si>
  <si>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</si>
  <si>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</si>
  <si>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</si>
  <si>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</si>
  <si>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</si>
  <si>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</si>
  <si>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</si>
  <si>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</si>
  <si>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</si>
  <si>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</si>
  <si>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</si>
  <si>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</si>
  <si>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</si>
  <si>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</si>
  <si>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</si>
  <si>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</si>
  <si>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</si>
  <si>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</si>
  <si>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</si>
  <si>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</si>
  <si>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</si>
  <si>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</si>
  <si>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</si>
  <si>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</si>
  <si>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</si>
  <si>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</si>
  <si>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</si>
  <si>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</si>
  <si>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</si>
  <si>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</si>
  <si>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</si>
  <si>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</si>
  <si>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</si>
  <si>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</si>
  <si>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</si>
  <si>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</si>
  <si>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</si>
  <si>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</si>
  <si>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</si>
  <si>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</si>
  <si>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</si>
  <si>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</si>
  <si>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</si>
  <si>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</si>
  <si>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</si>
  <si>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</si>
  <si>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</si>
  <si>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</si>
  <si>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</si>
  <si>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</si>
  <si>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</si>
  <si>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</si>
  <si>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</si>
  <si>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</si>
  <si>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</si>
  <si>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</si>
  <si>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</si>
  <si>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</si>
  <si>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</si>
  <si>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</si>
  <si>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</si>
  <si>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</si>
  <si>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</si>
  <si>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</si>
  <si>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</si>
  <si>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</si>
  <si>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</si>
  <si>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</si>
  <si>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</si>
  <si>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</si>
  <si>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</si>
  <si>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</si>
  <si>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</si>
  <si>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</si>
  <si>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</si>
  <si>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</si>
  <si>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</si>
  <si>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</si>
  <si>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</si>
  <si>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</si>
  <si>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</si>
  <si>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</si>
  <si>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</si>
  <si>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</si>
  <si>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</si>
  <si>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</si>
  <si>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</si>
  <si>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</si>
  <si>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</si>
  <si>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</si>
  <si>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</si>
  <si>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</si>
  <si>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</si>
  <si>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</si>
  <si>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</si>
  <si>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</si>
  <si>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</si>
  <si>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</si>
  <si>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</si>
  <si>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</si>
  <si>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</si>
  <si>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</si>
  <si>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</si>
  <si>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</si>
  <si>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</si>
  <si>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</si>
  <si>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</si>
  <si>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</si>
  <si>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</si>
  <si>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</si>
  <si>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</si>
  <si>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</si>
  <si>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</si>
  <si>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</si>
  <si>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</si>
  <si>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</si>
  <si>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</si>
  <si>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</si>
  <si>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</si>
  <si>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</si>
  <si>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</si>
  <si>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</si>
  <si>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</si>
  <si>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</si>
  <si>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</si>
  <si>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</si>
  <si>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</si>
  <si>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</si>
  <si>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</si>
  <si>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</si>
  <si>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</si>
  <si>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</si>
  <si>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</si>
  <si>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</si>
  <si>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</si>
  <si>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</si>
  <si>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</si>
  <si>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</si>
  <si>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</si>
  <si>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</si>
  <si>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</si>
  <si>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</si>
  <si>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</si>
  <si>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</si>
  <si>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</si>
  <si>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</si>
  <si>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</si>
  <si>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</si>
  <si>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</si>
  <si>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</si>
  <si>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</si>
  <si>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</si>
  <si>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</si>
  <si>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</si>
  <si>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</si>
  <si>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</si>
  <si>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</si>
  <si>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</si>
  <si>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</si>
  <si>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</si>
  <si>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</si>
  <si>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</si>
  <si>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</si>
  <si>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</si>
  <si>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</si>
  <si>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</si>
  <si>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</si>
  <si>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</si>
  <si>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</si>
  <si>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</si>
  <si>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</si>
  <si>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</si>
  <si>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</si>
  <si>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</si>
  <si>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</si>
  <si>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</si>
  <si>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</si>
  <si>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</si>
  <si>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</si>
  <si>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</si>
  <si>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</si>
  <si>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</si>
  <si>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</si>
  <si>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</si>
  <si>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</si>
  <si>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</si>
  <si>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</si>
  <si>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</si>
  <si>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</si>
  <si>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</si>
  <si>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</si>
  <si>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</si>
  <si>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</si>
  <si>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</si>
  <si>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</si>
  <si>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</si>
  <si>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</si>
  <si>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</si>
  <si>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</si>
  <si>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</si>
  <si>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</si>
  <si>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</si>
  <si>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</si>
  <si>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</si>
  <si>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</si>
  <si>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</si>
  <si>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</si>
  <si>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</si>
  <si>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</si>
  <si>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</si>
  <si>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</si>
  <si>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</si>
  <si>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</si>
  <si>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</si>
  <si>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</si>
  <si>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</si>
  <si>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</si>
  <si>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</si>
  <si>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</si>
  <si>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</si>
  <si>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</si>
  <si>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</si>
  <si>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</si>
  <si>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</si>
  <si>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</si>
  <si>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</si>
  <si>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</si>
  <si>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</si>
  <si>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</si>
  <si>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</si>
  <si>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</si>
  <si>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</si>
  <si>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</si>
  <si>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</si>
  <si>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</si>
  <si>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</si>
  <si>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</si>
  <si>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</si>
  <si>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</si>
  <si>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</si>
  <si>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</si>
  <si>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</si>
  <si>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</si>
  <si>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</si>
  <si>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</si>
  <si>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</si>
  <si>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</si>
  <si>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</si>
  <si>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</si>
  <si>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</si>
  <si>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</si>
  <si>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</si>
  <si>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</si>
  <si>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</si>
  <si>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</si>
  <si>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</si>
  <si>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</si>
  <si>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</si>
  <si>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</si>
  <si>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</si>
  <si>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</si>
  <si>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</si>
  <si>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</si>
  <si>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</si>
  <si>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</si>
  <si>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</si>
  <si>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</si>
  <si>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</si>
  <si>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</si>
  <si>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</si>
  <si>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</si>
  <si>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</si>
  <si>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</si>
  <si>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</si>
  <si>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</si>
  <si>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</si>
  <si>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</si>
  <si>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</si>
  <si>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</si>
  <si>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</si>
  <si>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</si>
  <si>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</si>
  <si>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</si>
  <si>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</si>
  <si>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</si>
  <si>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</si>
  <si>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</si>
  <si>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</si>
  <si>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</si>
  <si>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</si>
  <si>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</si>
  <si>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</si>
  <si>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</si>
  <si>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</si>
  <si>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</si>
  <si>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</si>
  <si>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</si>
  <si>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</si>
  <si>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</si>
  <si>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</si>
  <si>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</si>
  <si>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</si>
  <si>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</si>
  <si>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</si>
  <si>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</si>
  <si>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</si>
  <si>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</si>
  <si>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</si>
  <si>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</si>
  <si>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</si>
  <si>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</si>
  <si>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</si>
  <si>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</si>
  <si>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</si>
  <si>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</si>
  <si>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</si>
  <si>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</si>
  <si>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</si>
  <si>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</si>
  <si>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</si>
  <si>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</si>
  <si>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</si>
  <si>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</si>
  <si>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</si>
  <si>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</si>
  <si>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</si>
  <si>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</si>
  <si>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</si>
  <si>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</si>
  <si>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</si>
  <si>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</si>
  <si>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</si>
  <si>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</si>
  <si>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</si>
  <si>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</si>
  <si>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</si>
  <si>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</si>
  <si>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</si>
  <si>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</si>
  <si>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</si>
  <si>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</si>
  <si>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</si>
  <si>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</si>
  <si>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</si>
  <si>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</si>
  <si>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</si>
  <si>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</si>
  <si>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</si>
  <si>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</si>
  <si>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</si>
  <si>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</si>
  <si>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</si>
  <si>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</si>
  <si>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</si>
  <si>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</si>
  <si>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</si>
  <si>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</si>
  <si>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</si>
  <si>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</si>
  <si>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</si>
  <si>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</si>
  <si>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</si>
  <si>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</si>
  <si>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</si>
  <si>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</si>
  <si>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</si>
  <si>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</si>
  <si>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</si>
  <si>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</si>
  <si>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</si>
  <si>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</si>
  <si>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</si>
  <si>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</si>
  <si>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</si>
  <si>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</si>
  <si>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</si>
  <si>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</si>
  <si>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</si>
  <si>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</si>
  <si>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</si>
  <si>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</si>
  <si>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</si>
  <si>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</si>
  <si>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</si>
  <si>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</si>
  <si>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</si>
  <si>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</si>
  <si>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</si>
  <si>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</si>
  <si>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</si>
  <si>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</si>
  <si>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</si>
  <si>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</si>
  <si>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</si>
  <si>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</si>
  <si>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</si>
  <si>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</si>
  <si>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</si>
  <si>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</si>
  <si>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</si>
  <si>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</si>
  <si>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</si>
  <si>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</si>
  <si>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</si>
  <si>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</si>
  <si>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</si>
  <si>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</si>
  <si>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</si>
  <si>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</si>
  <si>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</si>
  <si>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</si>
  <si>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</si>
  <si>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</si>
  <si>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</si>
  <si>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</si>
  <si>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</si>
  <si>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</si>
  <si>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</si>
  <si>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</si>
  <si>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</si>
  <si>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</si>
  <si>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</si>
  <si>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</si>
  <si>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</si>
  <si>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</si>
  <si>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</si>
  <si>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</si>
  <si>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</si>
  <si>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</si>
  <si>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</si>
  <si>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</si>
  <si>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</si>
  <si>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</si>
  <si>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</si>
  <si>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</si>
  <si>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</si>
  <si>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</si>
  <si>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</si>
  <si>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</si>
  <si>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</si>
  <si>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</si>
  <si>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</si>
  <si>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</si>
  <si>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</si>
  <si>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</si>
  <si>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</si>
  <si>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</si>
  <si>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</si>
  <si>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</si>
  <si>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</si>
  <si>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</si>
  <si>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</si>
  <si>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</si>
  <si>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</si>
  <si>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</si>
  <si>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</si>
  <si>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</si>
  <si>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</si>
  <si>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</si>
  <si>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</si>
  <si>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</si>
  <si>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</si>
  <si>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</si>
  <si>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</si>
  <si>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</si>
  <si>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</si>
  <si>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</si>
  <si>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</si>
  <si>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</si>
  <si>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</si>
  <si>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</si>
  <si>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</si>
  <si>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</si>
  <si>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</si>
  <si>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</si>
  <si>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</si>
  <si>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</si>
  <si>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</si>
  <si>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</si>
  <si>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</si>
  <si>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</si>
  <si>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</si>
  <si>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</si>
  <si>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</si>
  <si>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</si>
  <si>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</si>
  <si>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</si>
  <si>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</si>
  <si>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</si>
  <si>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</si>
  <si>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</si>
  <si>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</si>
  <si>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</si>
  <si>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</si>
  <si>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</si>
  <si>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</si>
  <si>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</si>
  <si>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</si>
  <si>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</si>
  <si>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</si>
  <si>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</si>
  <si>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</si>
  <si>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</si>
  <si>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</si>
  <si>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</si>
  <si>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</si>
  <si>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</si>
  <si>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</si>
  <si>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</si>
  <si>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</si>
  <si>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</si>
  <si>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</si>
  <si>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</si>
  <si>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</si>
  <si>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</si>
  <si>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</si>
  <si>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</si>
  <si>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</si>
  <si>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</si>
  <si>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</si>
  <si>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</si>
  <si>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</si>
  <si>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</si>
  <si>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</si>
  <si>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</si>
  <si>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</si>
  <si>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</si>
  <si>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</si>
  <si>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</si>
  <si>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</si>
  <si>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</si>
  <si>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</si>
  <si>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</si>
  <si>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</si>
  <si>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</si>
  <si>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</si>
  <si>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</si>
  <si>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</si>
  <si>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</si>
  <si>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</si>
  <si>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</si>
  <si>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</si>
  <si>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</si>
  <si>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</si>
  <si>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</si>
  <si>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</si>
  <si>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</si>
  <si>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</si>
  <si>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</si>
  <si>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</si>
  <si>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</si>
  <si>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</si>
  <si>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</si>
  <si>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</si>
  <si>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</si>
  <si>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</si>
  <si>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</si>
  <si>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</si>
  <si>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</si>
  <si>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</si>
  <si>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</si>
  <si>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</si>
  <si>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</si>
  <si>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</si>
  <si>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</si>
  <si>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</si>
  <si>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</si>
  <si>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</si>
  <si>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</si>
  <si>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</si>
  <si>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</si>
  <si>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</si>
  <si>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</si>
  <si>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</si>
  <si>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</si>
  <si>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</si>
  <si>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</si>
  <si>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</si>
  <si>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</si>
  <si>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</si>
  <si>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</si>
  <si>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</si>
  <si>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</si>
  <si>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</si>
  <si>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</si>
  <si>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</si>
  <si>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</si>
  <si>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</si>
  <si>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</si>
  <si>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</si>
  <si>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</si>
  <si>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</si>
  <si>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</si>
  <si>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</si>
  <si>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</si>
  <si>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</si>
  <si>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</si>
  <si>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</si>
  <si>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</si>
  <si>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</si>
  <si>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</si>
  <si>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</si>
  <si>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</si>
  <si>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</si>
  <si>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</si>
  <si>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</si>
  <si>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</si>
  <si>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</si>
  <si>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</si>
  <si>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</si>
  <si>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</si>
  <si>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</si>
  <si>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</si>
  <si>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</si>
  <si>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</si>
  <si>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</si>
  <si>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</si>
  <si>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</si>
  <si>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</si>
  <si>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</si>
  <si>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</si>
  <si>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</si>
  <si>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</si>
  <si>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</si>
  <si>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</si>
  <si>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</si>
  <si>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</si>
  <si>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</si>
  <si>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</si>
  <si>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</si>
  <si>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</si>
  <si>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</si>
  <si>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</si>
  <si>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</si>
  <si>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</si>
  <si>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</si>
  <si>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</si>
  <si>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</si>
  <si>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</si>
  <si>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</si>
  <si>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</si>
  <si>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</si>
  <si>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</si>
  <si>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</si>
  <si>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</si>
  <si>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</si>
  <si>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</si>
  <si>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</si>
  <si>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</si>
  <si>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</si>
  <si>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</si>
  <si>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</si>
  <si>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</si>
  <si>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</si>
  <si>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</si>
  <si>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</si>
  <si>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</si>
  <si>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</si>
  <si>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</si>
  <si>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</si>
  <si>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</si>
  <si>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</si>
  <si>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</si>
  <si>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</si>
  <si>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</si>
  <si>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</si>
  <si>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</si>
  <si>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</si>
  <si>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</si>
  <si>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</si>
  <si>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</si>
  <si>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</si>
  <si>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</si>
  <si>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</si>
  <si>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</si>
  <si>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</si>
  <si>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</si>
  <si>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</si>
  <si>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</si>
  <si>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</si>
  <si>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</si>
  <si>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</si>
  <si>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</si>
  <si>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</si>
  <si>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</si>
  <si>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</si>
  <si>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</si>
  <si>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</si>
  <si>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</si>
  <si>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</si>
  <si>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</si>
  <si>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</si>
  <si>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</si>
  <si>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</si>
  <si>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</si>
  <si>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</si>
  <si>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</si>
  <si>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</si>
  <si>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</si>
  <si>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</si>
  <si>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</si>
  <si>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</si>
  <si>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</si>
  <si>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</si>
  <si>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</si>
  <si>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</si>
  <si>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</si>
  <si>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</si>
  <si>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</si>
  <si>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</si>
  <si>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</si>
  <si>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</si>
  <si>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</si>
  <si>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</si>
  <si>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</si>
  <si>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</si>
  <si>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</si>
  <si>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</si>
  <si>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</si>
  <si>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</si>
  <si>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</si>
  <si>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</si>
  <si>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</si>
  <si>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</si>
  <si>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</si>
  <si>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</si>
  <si>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</si>
  <si>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</si>
  <si>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</si>
  <si>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</si>
  <si>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</si>
  <si>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</si>
  <si>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</si>
  <si>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</si>
  <si>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</si>
  <si>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</si>
  <si>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</si>
  <si>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</si>
  <si>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</si>
  <si>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</si>
  <si>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</si>
  <si>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</si>
  <si>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</si>
  <si>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</si>
  <si>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</si>
  <si>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</si>
  <si>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</si>
  <si>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</si>
  <si>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</si>
  <si>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</si>
  <si>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</si>
  <si>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</si>
  <si>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</si>
  <si>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</si>
  <si>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</si>
  <si>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</si>
  <si>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</si>
  <si>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</si>
  <si>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</si>
  <si>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</si>
  <si>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</si>
  <si>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</si>
  <si>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</si>
  <si>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</si>
  <si>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</si>
  <si>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</si>
  <si>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</si>
  <si>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</si>
  <si>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</si>
  <si>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</si>
  <si>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</si>
  <si>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</si>
  <si>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</si>
  <si>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</si>
  <si>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</si>
  <si>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</si>
  <si>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</si>
  <si>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</si>
  <si>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</si>
  <si>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</si>
  <si>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</si>
  <si>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</si>
  <si>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</si>
  <si>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</si>
  <si>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</si>
  <si>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</si>
  <si>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</si>
  <si>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</si>
  <si>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</si>
  <si>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</si>
  <si>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</si>
  <si>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</si>
  <si>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</si>
  <si>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</si>
  <si>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</si>
  <si>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</si>
  <si>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</si>
  <si>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</si>
  <si>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</si>
  <si>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</si>
  <si>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</si>
  <si>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</si>
  <si>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</si>
  <si>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</si>
  <si>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</si>
  <si>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</si>
  <si>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</si>
  <si>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</si>
  <si>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</si>
  <si>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</si>
  <si>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</si>
  <si>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</si>
  <si>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</si>
  <si>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</si>
  <si>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</si>
  <si>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</si>
  <si>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</si>
  <si>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</si>
  <si>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</si>
  <si>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</si>
  <si>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</si>
  <si>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</si>
  <si>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</si>
  <si>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</si>
  <si>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</si>
  <si>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</si>
  <si>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</si>
  <si>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</si>
  <si>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</si>
  <si>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</si>
  <si>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</si>
  <si>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</si>
  <si>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</si>
  <si>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</si>
  <si>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</si>
  <si>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</si>
  <si>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</si>
  <si>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</si>
  <si>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</si>
  <si>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</si>
  <si>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</si>
  <si>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</si>
  <si>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</si>
  <si>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</si>
  <si>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</si>
  <si>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</si>
  <si>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</si>
  <si>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</si>
  <si>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</si>
  <si>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</si>
  <si>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</si>
  <si>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</si>
  <si>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</si>
  <si>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</si>
  <si>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</si>
  <si>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</si>
  <si>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</si>
  <si>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</si>
  <si>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</si>
  <si>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</si>
  <si>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</si>
  <si>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</si>
  <si>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</si>
  <si>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</si>
  <si>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</si>
  <si>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</si>
  <si>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</si>
  <si>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</si>
  <si>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</si>
  <si>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</si>
  <si>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</si>
  <si>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</si>
  <si>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</si>
  <si>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</si>
  <si>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</si>
  <si>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</si>
  <si>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</si>
  <si>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</si>
  <si>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</si>
  <si>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</si>
  <si>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</si>
  <si>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</si>
  <si>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</si>
  <si>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</si>
  <si>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</si>
  <si>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</si>
  <si>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</si>
  <si>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</si>
  <si>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</si>
  <si>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</si>
  <si>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</si>
  <si>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</si>
  <si>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</si>
  <si>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</si>
  <si>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</si>
  <si>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</si>
  <si>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</si>
  <si>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</si>
  <si>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</si>
  <si>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</si>
  <si>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</si>
  <si>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</si>
  <si>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</si>
  <si>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</si>
  <si>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</si>
  <si>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</si>
  <si>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</si>
  <si>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</si>
  <si>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</si>
  <si>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</si>
  <si>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</si>
  <si>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</si>
  <si>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</si>
  <si>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</si>
  <si>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</si>
  <si>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</si>
  <si>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</si>
  <si>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</si>
  <si>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</si>
  <si>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</si>
  <si>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</si>
  <si>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</si>
  <si>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</si>
  <si>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</si>
  <si>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</si>
  <si>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</si>
  <si>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</si>
  <si>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</si>
  <si>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</si>
  <si>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</si>
  <si>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</si>
  <si>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</si>
  <si>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</si>
  <si>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</si>
  <si>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</si>
  <si>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</si>
  <si>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</si>
  <si>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</si>
  <si>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</si>
  <si>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</si>
  <si>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</si>
  <si>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</si>
  <si>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</si>
  <si>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</si>
  <si>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</si>
  <si>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</si>
  <si>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</si>
  <si>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</si>
  <si>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</si>
  <si>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</si>
  <si>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</si>
  <si>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</si>
  <si>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</si>
  <si>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</si>
  <si>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</si>
  <si>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</si>
  <si>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</si>
  <si>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</si>
  <si>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</si>
  <si>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</si>
  <si>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</si>
  <si>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</si>
  <si>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</si>
  <si>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</si>
  <si>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</si>
  <si>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</si>
  <si>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</si>
  <si>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</si>
  <si>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</si>
  <si>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</si>
  <si>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</si>
  <si>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</si>
  <si>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</si>
  <si>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</si>
  <si>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</si>
  <si>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</si>
  <si>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</si>
  <si>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</si>
  <si>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</si>
  <si>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</si>
  <si>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</si>
  <si>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</si>
  <si>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</si>
  <si>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</si>
  <si>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</si>
  <si>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</si>
  <si>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</si>
  <si>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</si>
  <si>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</si>
  <si>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</si>
  <si>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</si>
  <si>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</si>
  <si>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</si>
  <si>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</si>
  <si>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</si>
  <si>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</si>
  <si>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</si>
  <si>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</si>
  <si>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</si>
  <si>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</si>
  <si>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</si>
  <si>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</si>
  <si>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</si>
  <si>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</si>
  <si>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</si>
  <si>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</si>
  <si>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</si>
  <si>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</si>
  <si>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</si>
  <si>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</si>
  <si>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</si>
  <si>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</si>
  <si>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</si>
  <si>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</si>
  <si>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</si>
  <si>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</si>
  <si>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</si>
  <si>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</si>
  <si>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</si>
  <si>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</si>
  <si>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</si>
  <si>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</si>
  <si>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</si>
  <si>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</si>
  <si>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</si>
  <si>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</si>
  <si>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</si>
  <si>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</si>
  <si>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</si>
  <si>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</si>
  <si>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</si>
  <si>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</si>
  <si>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</si>
  <si>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</si>
  <si>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</si>
  <si>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</si>
  <si>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</si>
  <si>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</si>
  <si>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</si>
  <si>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</si>
  <si>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</si>
  <si>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</si>
  <si>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</si>
  <si>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</si>
  <si>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</si>
  <si>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</si>
  <si>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</si>
  <si>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</si>
  <si>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</si>
  <si>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</si>
  <si>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</si>
  <si>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</si>
  <si>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</si>
  <si>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</si>
  <si>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</si>
  <si>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</si>
  <si>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</si>
  <si>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</si>
  <si>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</si>
  <si>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</si>
  <si>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</si>
  <si>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</si>
  <si>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</si>
  <si>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</si>
  <si>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</si>
  <si>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</si>
  <si>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</si>
  <si>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</si>
  <si>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</si>
  <si>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</si>
  <si>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</si>
  <si>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</si>
  <si>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</si>
  <si>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</si>
  <si>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</si>
  <si>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</si>
  <si>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</si>
  <si>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</si>
  <si>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</si>
  <si>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</si>
  <si>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</si>
  <si>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</si>
  <si>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</si>
  <si>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</si>
  <si>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</si>
  <si>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</si>
  <si>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</si>
  <si>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</si>
  <si>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</si>
  <si>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</si>
  <si>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</si>
  <si>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</si>
  <si>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</si>
  <si>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</si>
  <si>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</si>
  <si>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</si>
  <si>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</si>
  <si>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</si>
  <si>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</si>
  <si>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</si>
  <si>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</si>
  <si>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</si>
  <si>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</si>
  <si>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</si>
  <si>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</si>
  <si>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</si>
  <si>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</si>
  <si>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</si>
  <si>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</si>
  <si>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</si>
  <si>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</si>
  <si>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</si>
  <si>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</si>
  <si>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</si>
  <si>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</si>
  <si>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</si>
  <si>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</si>
  <si>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</si>
  <si>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</si>
  <si>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</si>
  <si>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</si>
  <si>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</si>
  <si>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</si>
  <si>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</si>
  <si>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</si>
  <si>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</si>
  <si>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</si>
  <si>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</si>
  <si>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</si>
  <si>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</si>
  <si>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</si>
  <si>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</si>
  <si>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</si>
  <si>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</si>
  <si>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</si>
  <si>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</si>
  <si>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</si>
  <si>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</si>
  <si>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</si>
  <si>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</si>
  <si>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</si>
  <si>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</si>
  <si>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</si>
  <si>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</si>
  <si>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</si>
  <si>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</si>
  <si>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</si>
  <si>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</si>
  <si>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</si>
  <si>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</si>
  <si>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</si>
  <si>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</si>
  <si>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</si>
  <si>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</si>
  <si>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</si>
  <si>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</si>
  <si>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</si>
  <si>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</si>
  <si>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</si>
  <si>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</si>
  <si>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</si>
  <si>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</si>
  <si>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</si>
  <si>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</si>
  <si>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</si>
  <si>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</si>
  <si>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</si>
  <si>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</si>
  <si>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</si>
  <si>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</si>
  <si>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</si>
  <si>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</si>
  <si>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</si>
  <si>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</si>
  <si>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</si>
  <si>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</si>
  <si>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</si>
  <si>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</si>
  <si>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</si>
  <si>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</si>
  <si>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</si>
  <si>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</si>
  <si>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</si>
  <si>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</si>
  <si>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</si>
  <si>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</si>
  <si>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</si>
  <si>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</si>
  <si>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</si>
  <si>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</si>
  <si>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</si>
  <si>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</si>
  <si>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</si>
  <si>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</si>
  <si>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</si>
  <si>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</si>
  <si>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</si>
  <si>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</si>
  <si>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</si>
  <si>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</si>
  <si>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</si>
  <si>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</si>
  <si>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</si>
  <si>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</si>
  <si>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</si>
  <si>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</si>
  <si>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</si>
  <si>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</si>
  <si>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</si>
  <si>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</si>
  <si>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</si>
  <si>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</si>
  <si>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</si>
  <si>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</si>
  <si>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</si>
  <si>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</si>
  <si>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</si>
  <si>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</si>
  <si>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</si>
  <si>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</si>
  <si>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</si>
  <si>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</si>
  <si>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</si>
  <si>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</si>
  <si>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</si>
  <si>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</si>
  <si>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</si>
  <si>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</si>
  <si>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</si>
  <si>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</si>
  <si>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</si>
  <si>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</si>
  <si>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</si>
  <si>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</si>
  <si>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</si>
  <si>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</si>
  <si>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</si>
  <si>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</si>
  <si>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</si>
  <si>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</si>
  <si>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</si>
  <si>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</si>
  <si>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</si>
  <si>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</si>
  <si>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</si>
  <si>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</si>
  <si>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</si>
  <si>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</si>
  <si>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</si>
  <si>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</si>
  <si>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</si>
  <si>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</si>
  <si>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</si>
  <si>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</si>
  <si>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</si>
  <si>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</si>
  <si>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</si>
  <si>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</si>
  <si>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</si>
  <si>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</si>
  <si>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</si>
  <si>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</si>
  <si>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</si>
  <si>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</si>
  <si>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</si>
  <si>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</si>
  <si>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</si>
  <si>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</si>
  <si>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</si>
  <si>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</si>
  <si>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</si>
  <si>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</si>
  <si>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</si>
  <si>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</si>
  <si>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</si>
  <si>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</si>
  <si>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</si>
  <si>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</si>
  <si>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</si>
  <si>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</si>
  <si>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</si>
  <si>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</si>
  <si>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</si>
  <si>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</si>
  <si>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</si>
  <si>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</si>
  <si>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</si>
  <si>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</si>
  <si>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</si>
  <si>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</si>
  <si>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</si>
  <si>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</si>
  <si>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</si>
  <si>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</si>
  <si>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</si>
  <si>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</si>
  <si>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</si>
  <si>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</si>
  <si>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</si>
  <si>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</si>
  <si>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</si>
  <si>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</si>
  <si>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</si>
  <si>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</si>
  <si>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</si>
  <si>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</si>
  <si>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</si>
  <si>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</si>
  <si>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</si>
  <si>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</si>
  <si>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</si>
  <si>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</si>
  <si>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</si>
  <si>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</si>
  <si>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</si>
  <si>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</si>
  <si>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</si>
  <si>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</si>
  <si>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</si>
  <si>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</si>
  <si>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</si>
  <si>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</si>
  <si>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</si>
  <si>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</si>
  <si>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</si>
  <si>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</si>
  <si>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</si>
  <si>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</si>
  <si>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</si>
  <si>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</si>
  <si>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</si>
  <si>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</si>
  <si>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</si>
  <si>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</si>
  <si>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</si>
  <si>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</si>
  <si>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</si>
  <si>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</si>
  <si>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</si>
  <si>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</si>
  <si>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</si>
  <si>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</si>
  <si>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</si>
  <si>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</si>
  <si>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</si>
  <si>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</si>
  <si>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</si>
  <si>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</si>
  <si>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</si>
  <si>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</si>
  <si>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</si>
  <si>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</si>
  <si>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</si>
  <si>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</si>
  <si>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</si>
  <si>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</si>
  <si>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</si>
  <si>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</si>
  <si>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</si>
  <si>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</si>
  <si>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</si>
  <si>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</si>
  <si>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</si>
  <si>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</si>
  <si>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</si>
  <si>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</si>
  <si>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</si>
  <si>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</si>
  <si>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</si>
  <si>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</si>
  <si>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</si>
  <si>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</si>
  <si>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</si>
  <si>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</si>
  <si>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</si>
  <si>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</si>
  <si>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</si>
  <si>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</si>
  <si>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</si>
  <si>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</si>
  <si>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</si>
  <si>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</si>
  <si>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</si>
  <si>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</si>
  <si>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</si>
  <si>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</si>
  <si>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</si>
  <si>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</si>
  <si>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</si>
  <si>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</si>
  <si>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</si>
  <si>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</si>
  <si>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</si>
  <si>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</si>
  <si>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</si>
  <si>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</si>
  <si>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</si>
  <si>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</si>
  <si>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</si>
  <si>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</si>
  <si>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</si>
  <si>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</si>
  <si>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</si>
  <si>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</si>
  <si>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</si>
  <si>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</si>
  <si>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</si>
  <si>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</si>
  <si>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</si>
  <si>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</si>
  <si>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</si>
  <si>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</si>
  <si>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</si>
  <si>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</si>
  <si>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</si>
  <si>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</si>
  <si>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</si>
  <si>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</si>
  <si>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</si>
  <si>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</si>
  <si>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</si>
  <si>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</si>
  <si>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</si>
  <si>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</si>
  <si>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</si>
  <si>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</si>
  <si>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</si>
  <si>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</si>
  <si>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</si>
  <si>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</si>
  <si>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</si>
  <si>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</si>
  <si>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</si>
  <si>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</si>
  <si>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</si>
  <si>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</si>
  <si>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</si>
  <si>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</si>
  <si>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</si>
  <si>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</si>
  <si>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</si>
  <si>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</si>
  <si>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</si>
  <si>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</si>
  <si>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</si>
  <si>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</si>
  <si>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</si>
  <si>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</si>
  <si>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</si>
  <si>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</si>
  <si>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</si>
  <si>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</si>
  <si>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</si>
  <si>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</si>
  <si>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</si>
  <si>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</si>
  <si>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</si>
  <si>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</si>
  <si>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</si>
  <si>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</si>
  <si>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</si>
  <si>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</si>
  <si>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</si>
  <si>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</si>
  <si>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</si>
  <si>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</si>
  <si>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</si>
  <si>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</si>
  <si>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</si>
  <si>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</si>
  <si>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</si>
  <si>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</si>
  <si>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</si>
  <si>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</si>
  <si>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</si>
  <si>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</si>
  <si>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</si>
  <si>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</si>
  <si>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</si>
  <si>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</si>
  <si>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</si>
  <si>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</si>
  <si>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</si>
  <si>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</si>
  <si>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</si>
  <si>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</si>
  <si>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</si>
  <si>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</si>
  <si>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</si>
  <si>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</si>
  <si>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</si>
  <si>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</si>
  <si>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</si>
  <si>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</si>
  <si>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</si>
  <si>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</si>
  <si>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</si>
  <si>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</si>
  <si>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</si>
  <si>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</si>
  <si>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</si>
  <si>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</si>
  <si>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</si>
  <si>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</si>
  <si>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</si>
  <si>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</si>
  <si>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</si>
  <si>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</si>
  <si>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</si>
  <si>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</si>
  <si>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</si>
  <si>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</si>
  <si>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</si>
  <si>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</si>
  <si>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</si>
  <si>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</si>
  <si>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</si>
  <si>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</si>
  <si>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</si>
  <si>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</si>
  <si>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</si>
  <si>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</si>
  <si>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</si>
  <si>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</si>
  <si>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</si>
  <si>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</si>
  <si>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</si>
  <si>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</si>
  <si>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</si>
  <si>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</si>
  <si>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</si>
  <si>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</si>
  <si>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</si>
  <si>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</si>
  <si>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</si>
  <si>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</si>
  <si>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</si>
  <si>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</si>
  <si>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</si>
  <si>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</si>
  <si>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</si>
  <si>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</si>
  <si>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</si>
  <si>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</si>
  <si>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</si>
  <si>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</si>
  <si>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</si>
  <si>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</si>
  <si>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</si>
  <si>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</si>
  <si>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</si>
  <si>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</si>
  <si>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</si>
  <si>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</si>
  <si>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</si>
  <si>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</si>
  <si>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</si>
  <si>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</si>
  <si>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</si>
  <si>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</si>
  <si>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</si>
  <si>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</si>
  <si>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</si>
  <si>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</si>
  <si>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</si>
  <si>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</si>
  <si>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</si>
  <si>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</si>
  <si>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</si>
  <si>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</si>
  <si>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</si>
  <si>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</si>
  <si>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</si>
  <si>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</si>
  <si>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</si>
  <si>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</si>
  <si>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</si>
  <si>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</si>
  <si>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</si>
  <si>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</si>
  <si>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</si>
  <si>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</si>
  <si>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</si>
  <si>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</si>
  <si>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</si>
  <si>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</si>
  <si>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</si>
  <si>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</si>
  <si>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</si>
  <si>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</si>
  <si>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</si>
  <si>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</si>
  <si>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</si>
  <si>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</si>
  <si>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</si>
  <si>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</si>
  <si>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</si>
  <si>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</si>
  <si>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</si>
  <si>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</si>
  <si>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</si>
  <si>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</si>
  <si>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</si>
  <si>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</si>
  <si>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</si>
  <si>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</si>
  <si>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</si>
  <si>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</si>
  <si>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</si>
  <si>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</si>
  <si>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</si>
  <si>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</si>
  <si>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</si>
  <si>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</si>
  <si>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</si>
  <si>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</si>
  <si>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</si>
  <si>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</si>
  <si>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</si>
  <si>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</si>
  <si>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</si>
  <si>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</si>
  <si>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</si>
  <si>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</si>
  <si>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</si>
  <si>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</si>
  <si>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</si>
  <si>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</si>
  <si>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</si>
  <si>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</si>
  <si>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</si>
  <si>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</si>
  <si>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</si>
  <si>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</si>
  <si>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</si>
  <si>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</si>
  <si>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</si>
  <si>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</si>
  <si>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</si>
  <si>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</si>
  <si>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</si>
  <si>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</si>
  <si>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</si>
  <si>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</si>
  <si>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</si>
  <si>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</si>
  <si>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</si>
  <si>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</si>
  <si>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</si>
  <si>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</si>
  <si>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</si>
  <si>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</si>
  <si>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</si>
  <si>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</si>
  <si>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</si>
  <si>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</si>
  <si>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</si>
  <si>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</si>
  <si>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</si>
  <si>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</si>
  <si>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</si>
  <si>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</si>
  <si>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</si>
  <si>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</si>
  <si>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</si>
  <si>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</si>
  <si>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</si>
  <si>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</si>
  <si>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</si>
  <si>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</si>
  <si>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</si>
  <si>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</si>
  <si>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</si>
  <si>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</si>
  <si>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</si>
  <si>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</si>
  <si>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</si>
  <si>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</si>
  <si>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</si>
  <si>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</si>
  <si>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</si>
  <si>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</si>
  <si>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</si>
  <si>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</si>
  <si>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</si>
  <si>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</si>
  <si>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</si>
  <si>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</si>
  <si>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</si>
  <si>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</si>
  <si>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</si>
  <si>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</si>
  <si>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</si>
  <si>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</si>
  <si>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</si>
  <si>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</si>
  <si>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</si>
  <si>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</si>
  <si>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</si>
  <si>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</si>
  <si>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</si>
  <si>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</si>
  <si>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</si>
  <si>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</si>
  <si>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</si>
  <si>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</si>
  <si>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</si>
  <si>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</si>
  <si>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</si>
  <si>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</si>
  <si>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</si>
  <si>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</si>
  <si>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</si>
  <si>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</si>
  <si>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</si>
  <si>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</si>
  <si>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</si>
  <si>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</si>
  <si>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</si>
  <si>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</si>
  <si>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</si>
  <si>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</si>
  <si>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</si>
  <si>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</si>
  <si>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</si>
  <si>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</si>
  <si>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</si>
  <si>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</si>
  <si>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</si>
  <si>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</si>
  <si>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</si>
  <si>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</si>
  <si>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</si>
  <si>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</si>
  <si>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</si>
  <si>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</si>
  <si>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</si>
  <si>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</si>
  <si>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</si>
  <si>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</si>
  <si>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</si>
  <si>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</si>
  <si>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</si>
  <si>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</si>
  <si>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</si>
  <si>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</si>
  <si>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</si>
  <si>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</si>
  <si>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</si>
  <si>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</si>
  <si>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</si>
  <si>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</si>
  <si>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</si>
  <si>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</si>
  <si>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</si>
  <si>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</si>
  <si>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</si>
  <si>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</si>
  <si>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</si>
  <si>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</si>
  <si>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</si>
  <si>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</si>
  <si>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</si>
  <si>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</si>
  <si>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</si>
  <si>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</si>
  <si>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</si>
  <si>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</si>
  <si>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</si>
  <si>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</si>
  <si>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</si>
  <si>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</si>
  <si>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</si>
  <si>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</si>
  <si>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</si>
  <si>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</si>
  <si>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</si>
  <si>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</si>
  <si>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</si>
  <si>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</si>
  <si>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</si>
  <si>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</si>
  <si>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</si>
  <si>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</si>
  <si>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</si>
  <si>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</si>
  <si>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</si>
  <si>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</si>
  <si>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</si>
  <si>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</si>
  <si>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</si>
  <si>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</si>
  <si>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</si>
  <si>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</si>
  <si>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</si>
  <si>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</si>
  <si>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</si>
  <si>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</si>
  <si>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</si>
  <si>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</si>
  <si>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</si>
  <si>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</si>
  <si>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</si>
  <si>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</si>
  <si>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</si>
  <si>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</si>
  <si>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</si>
  <si>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</si>
  <si>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</si>
  <si>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</si>
  <si>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</si>
  <si>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</si>
  <si>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</si>
  <si>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</si>
  <si>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</si>
  <si>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</si>
  <si>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</si>
  <si>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</si>
  <si>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</si>
  <si>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</si>
  <si>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</si>
  <si>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</si>
  <si>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</si>
  <si>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</si>
  <si>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</si>
  <si>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</si>
  <si>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</si>
  <si>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</si>
  <si>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</si>
  <si>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</si>
  <si>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</si>
  <si>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</si>
  <si>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</si>
  <si>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</si>
  <si>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</si>
  <si>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</si>
  <si>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</si>
  <si>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</si>
  <si>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</si>
  <si>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</si>
  <si>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</si>
  <si>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</si>
  <si>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</si>
  <si>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</si>
  <si>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</si>
  <si>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</si>
  <si>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</si>
  <si>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</si>
  <si>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</si>
  <si>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</si>
  <si>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</si>
  <si>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</si>
  <si>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</si>
  <si>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</si>
  <si>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</si>
  <si>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</si>
  <si>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</si>
  <si>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</si>
  <si>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</si>
  <si>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</si>
  <si>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</si>
  <si>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</si>
  <si>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</si>
  <si>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</si>
  <si>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</si>
  <si>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</si>
  <si>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</si>
  <si>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</si>
  <si>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</si>
  <si>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</si>
  <si>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</si>
  <si>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</si>
  <si>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</si>
  <si>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</si>
  <si>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</si>
  <si>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</si>
  <si>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</si>
  <si>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</si>
  <si>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</si>
  <si>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</si>
  <si>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</si>
  <si>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</si>
  <si>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</si>
  <si>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</si>
  <si>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</si>
  <si>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</si>
  <si>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</si>
  <si>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</si>
  <si>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</si>
  <si>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</si>
  <si>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</si>
  <si>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</si>
  <si>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</si>
  <si>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</si>
  <si>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</si>
  <si>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</si>
  <si>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</si>
  <si>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</si>
  <si>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</si>
  <si>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</si>
  <si>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</si>
  <si>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</si>
  <si>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</si>
  <si>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</si>
  <si>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</si>
  <si>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</si>
  <si>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</si>
  <si>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</si>
  <si>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</si>
  <si>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</si>
  <si>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</si>
  <si>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</si>
  <si>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</si>
  <si>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</si>
  <si>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</si>
  <si>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</si>
  <si>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</si>
  <si>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</si>
  <si>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</si>
  <si>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</si>
  <si>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</si>
  <si>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</si>
  <si>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</si>
  <si>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</si>
  <si>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</si>
  <si>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</si>
  <si>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</si>
  <si>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</si>
  <si>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</si>
  <si>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</si>
  <si>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</si>
  <si>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</si>
  <si>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</si>
  <si>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</si>
  <si>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</si>
  <si>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</si>
  <si>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</si>
  <si>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</si>
  <si>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</si>
  <si>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</si>
  <si>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</si>
  <si>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</si>
  <si>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</si>
  <si>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</si>
  <si>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</si>
  <si>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</si>
  <si>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</si>
  <si>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</si>
  <si>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</si>
  <si>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</si>
  <si>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</si>
  <si>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</si>
  <si>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</si>
  <si>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</si>
  <si>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</si>
  <si>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</si>
  <si>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</si>
  <si>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</si>
  <si>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</si>
  <si>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</si>
  <si>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</si>
  <si>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</si>
  <si>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</si>
  <si>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</si>
  <si>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</si>
  <si>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</si>
  <si>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</si>
  <si>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</si>
  <si>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</si>
  <si>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</si>
  <si>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</si>
  <si>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</si>
  <si>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</si>
  <si>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</si>
  <si>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</si>
  <si>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</si>
  <si>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</si>
  <si>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</si>
  <si>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</si>
  <si>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</si>
  <si>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</si>
  <si>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</si>
  <si>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</si>
  <si>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</si>
  <si>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</si>
  <si>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</si>
  <si>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</si>
  <si>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</si>
  <si>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</si>
  <si>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</si>
  <si>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</si>
  <si>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</si>
  <si>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</si>
  <si>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</si>
  <si>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</si>
  <si>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</si>
  <si>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</si>
  <si>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</si>
  <si>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</si>
  <si>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</si>
  <si>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</si>
  <si>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</si>
  <si>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</si>
  <si>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</si>
  <si>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</si>
  <si>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</si>
  <si>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</si>
  <si>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</si>
  <si>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</si>
  <si>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</si>
  <si>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</si>
  <si>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</si>
  <si>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</si>
  <si>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</si>
  <si>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</si>
  <si>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</si>
  <si>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</si>
  <si>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</si>
  <si>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</si>
  <si>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</si>
  <si>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</si>
  <si>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</si>
  <si>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</si>
  <si>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</si>
  <si>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</si>
  <si>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</si>
  <si>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</si>
  <si>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</si>
  <si>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</si>
  <si>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</si>
  <si>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</si>
  <si>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</si>
  <si>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</si>
  <si>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</si>
  <si>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</si>
  <si>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</si>
  <si>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</si>
  <si>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</si>
  <si>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</si>
  <si>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</si>
  <si>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</si>
  <si>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</si>
  <si>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</si>
  <si>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</si>
  <si>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</si>
  <si>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</si>
  <si>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</si>
  <si>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</si>
  <si>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</si>
  <si>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</si>
  <si>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</si>
  <si>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</si>
  <si>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</si>
  <si>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</si>
  <si>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</si>
  <si>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</si>
  <si>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</si>
  <si>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</si>
  <si>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</si>
  <si>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</si>
  <si>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</si>
  <si>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</si>
  <si>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</si>
  <si>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</si>
  <si>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</si>
  <si>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</si>
  <si>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</si>
  <si>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</si>
  <si>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</si>
  <si>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</si>
  <si>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</si>
  <si>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</si>
  <si>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</si>
  <si>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</si>
  <si>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</si>
  <si>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</si>
  <si>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</si>
  <si>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</si>
  <si>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</si>
  <si>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</si>
  <si>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</si>
  <si>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</si>
  <si>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</si>
  <si>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</si>
  <si>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</si>
  <si>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</si>
  <si>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</si>
  <si>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</si>
  <si>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</si>
  <si>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</si>
  <si>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</si>
  <si>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</si>
  <si>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</si>
  <si>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</si>
  <si>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</si>
  <si>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</si>
  <si>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</si>
  <si>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</si>
  <si>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</si>
  <si>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</si>
  <si>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</si>
  <si>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</si>
  <si>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</si>
  <si>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</si>
  <si>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</si>
  <si>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</si>
  <si>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</si>
  <si>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</si>
  <si>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</si>
  <si>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</si>
  <si>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</si>
  <si>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</si>
  <si>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</si>
  <si>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</si>
  <si>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</si>
  <si>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</si>
  <si>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</si>
  <si>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</si>
  <si>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</si>
  <si>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</si>
  <si>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</si>
  <si>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</si>
  <si>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</si>
  <si>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</si>
  <si>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</si>
  <si>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</si>
  <si>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</si>
  <si>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</si>
  <si>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</si>
  <si>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</si>
  <si>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</si>
  <si>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</si>
  <si>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</si>
  <si>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</si>
  <si>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</si>
  <si>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</si>
  <si>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</si>
  <si>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</si>
  <si>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</si>
  <si>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</si>
  <si>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</si>
  <si>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</si>
  <si>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</si>
  <si>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</si>
  <si>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</si>
  <si>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</si>
  <si>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</si>
  <si>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</si>
  <si>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</si>
  <si>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</si>
  <si>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</si>
  <si>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</si>
  <si>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</si>
  <si>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</si>
  <si>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</si>
  <si>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</si>
  <si>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</si>
  <si>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</si>
  <si>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</si>
  <si>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</si>
  <si>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</si>
  <si>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</si>
  <si>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</si>
  <si>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</si>
  <si>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</si>
  <si>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</si>
  <si>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</si>
  <si>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</si>
  <si>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</si>
  <si>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</si>
  <si>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</si>
  <si>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</si>
  <si>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</si>
  <si>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</si>
  <si>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</si>
  <si>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</si>
  <si>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</si>
  <si>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</si>
  <si>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</si>
  <si>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</si>
  <si>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</si>
  <si>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</si>
  <si>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</si>
  <si>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</si>
  <si>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</si>
  <si>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</si>
  <si>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</si>
  <si>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</si>
  <si>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</si>
  <si>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</si>
  <si>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</si>
  <si>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</si>
  <si>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</si>
  <si>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</si>
  <si>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</si>
  <si>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</si>
  <si>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</si>
  <si>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</si>
  <si>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</si>
  <si>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</si>
  <si>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</si>
  <si>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</si>
  <si>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</si>
  <si>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</si>
  <si>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</si>
  <si>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</si>
  <si>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</si>
  <si>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</si>
  <si>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</si>
  <si>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</si>
  <si>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</si>
  <si>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</si>
  <si>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</si>
  <si>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</si>
  <si>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</si>
  <si>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</si>
  <si>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</si>
  <si>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</si>
  <si>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</si>
  <si>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</si>
  <si>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</si>
  <si>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</si>
  <si>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</si>
  <si>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</si>
  <si>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</si>
  <si>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</si>
  <si>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</si>
  <si>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</si>
  <si>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</si>
  <si>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</si>
  <si>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</si>
  <si>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</si>
  <si>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</si>
  <si>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</si>
  <si>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</si>
  <si>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</si>
  <si>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</si>
  <si>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</si>
  <si>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</si>
  <si>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</si>
  <si>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</si>
  <si>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</si>
  <si>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</si>
  <si>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</si>
  <si>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</si>
  <si>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</si>
  <si>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</si>
  <si>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</si>
  <si>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</si>
  <si>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</si>
  <si>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</si>
  <si>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</si>
  <si>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</si>
  <si>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</si>
  <si>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</si>
  <si>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</si>
  <si>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</si>
  <si>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</si>
  <si>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</si>
  <si>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</si>
  <si>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</si>
  <si>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</si>
  <si>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</si>
  <si>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</si>
  <si>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</si>
  <si>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</si>
  <si>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</si>
  <si>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</si>
  <si>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</si>
  <si>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</si>
  <si>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</si>
  <si>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</si>
  <si>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</si>
  <si>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</si>
  <si>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</si>
  <si>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</si>
  <si>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</si>
  <si>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</si>
  <si>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</si>
  <si>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</si>
  <si>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</si>
  <si>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</si>
  <si>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</si>
  <si>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</si>
  <si>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</si>
  <si>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</si>
  <si>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</si>
  <si>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</si>
  <si>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</si>
  <si>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</si>
  <si>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</si>
  <si>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</si>
  <si>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</si>
  <si>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</si>
  <si>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</si>
  <si>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</si>
  <si>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</si>
  <si>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</si>
  <si>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</si>
  <si>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</si>
  <si>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</si>
  <si>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</si>
  <si>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</si>
  <si>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</si>
  <si>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</si>
  <si>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</si>
  <si>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</si>
  <si>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</si>
  <si>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</si>
  <si>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</si>
  <si>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</si>
  <si>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</si>
  <si>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</si>
  <si>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</si>
  <si>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</si>
  <si>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</si>
  <si>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</si>
  <si>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</si>
  <si>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</si>
  <si>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</si>
  <si>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</si>
  <si>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</si>
  <si>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</si>
  <si>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</si>
  <si>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</si>
  <si>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</si>
  <si>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</si>
  <si>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</si>
  <si>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</si>
  <si>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</si>
  <si>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</si>
  <si>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</si>
  <si>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</si>
  <si>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</si>
  <si>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</si>
  <si>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</si>
  <si>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</si>
  <si>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</si>
  <si>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</si>
  <si>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</si>
  <si>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</si>
  <si>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</si>
  <si>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</si>
  <si>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</si>
  <si>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</si>
  <si>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</si>
  <si>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</si>
  <si>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</si>
  <si>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</si>
  <si>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</si>
  <si>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</si>
  <si>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</si>
  <si>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</si>
  <si>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</si>
  <si>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</si>
  <si>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</si>
  <si>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</si>
  <si>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</si>
  <si>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</si>
  <si>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</si>
  <si>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</si>
  <si>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</si>
  <si>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</si>
  <si>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</si>
  <si>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</si>
  <si>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</si>
  <si>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</si>
  <si>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</si>
  <si>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</si>
  <si>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</si>
  <si>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</si>
  <si>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</si>
  <si>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</si>
  <si>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</si>
  <si>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</si>
  <si>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</si>
  <si>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</si>
  <si>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</si>
  <si>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</si>
  <si>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</si>
  <si>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</si>
  <si>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</si>
  <si>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</si>
  <si>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</si>
  <si>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</si>
  <si>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</si>
  <si>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</si>
  <si>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</si>
  <si>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</si>
  <si>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</si>
  <si>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</si>
  <si>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</si>
  <si>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</si>
  <si>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</si>
  <si>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</si>
  <si>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</si>
  <si>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</si>
  <si>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</si>
  <si>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</si>
  <si>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</si>
  <si>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</si>
  <si>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</si>
  <si>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</si>
  <si>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</si>
  <si>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</si>
  <si>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</si>
  <si>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</si>
  <si>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</si>
  <si>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</si>
  <si>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</si>
  <si>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</si>
  <si>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</si>
  <si>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</si>
  <si>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</si>
  <si>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</si>
  <si>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</si>
  <si>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</si>
  <si>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</si>
  <si>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</si>
  <si>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</si>
  <si>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</si>
  <si>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</si>
  <si>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</si>
  <si>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</si>
  <si>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</si>
  <si>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</si>
  <si>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</si>
  <si>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</si>
  <si>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</si>
  <si>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</si>
  <si>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</si>
  <si>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</si>
  <si>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</si>
  <si>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</si>
  <si>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</si>
  <si>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</si>
  <si>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</si>
  <si>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</si>
  <si>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</si>
  <si>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</si>
  <si>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</si>
  <si>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</si>
  <si>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</si>
  <si>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</si>
  <si>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</si>
  <si>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</si>
  <si>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</si>
  <si>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</si>
  <si>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</si>
  <si>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</si>
  <si>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</si>
  <si>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</si>
  <si>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</si>
  <si>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</si>
  <si>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</si>
  <si>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</si>
  <si>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</si>
  <si>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</si>
  <si>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</si>
  <si>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</si>
  <si>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</si>
  <si>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</si>
  <si>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</si>
  <si>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</si>
  <si>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</si>
  <si>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</si>
  <si>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</si>
  <si>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</si>
  <si>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</si>
  <si>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</si>
  <si>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</si>
  <si>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</si>
  <si>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</si>
  <si>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</si>
  <si>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</si>
  <si>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</si>
  <si>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</si>
  <si>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</si>
  <si>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</si>
  <si>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</si>
  <si>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</si>
  <si>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</si>
  <si>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</si>
  <si>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</si>
  <si>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</si>
  <si>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</si>
  <si>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</si>
  <si>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</si>
  <si>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</si>
  <si>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</si>
  <si>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</si>
  <si>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</si>
  <si>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</si>
  <si>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</si>
  <si>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</si>
  <si>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</si>
  <si>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</si>
  <si>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</si>
  <si>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</si>
  <si>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</si>
  <si>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</si>
  <si>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</si>
  <si>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</si>
  <si>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</si>
  <si>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</si>
  <si>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</si>
  <si>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</si>
  <si>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</si>
  <si>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</si>
  <si>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</si>
  <si>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</si>
  <si>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</si>
  <si>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</si>
  <si>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</si>
  <si>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</si>
  <si>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</si>
  <si>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</si>
  <si>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</si>
  <si>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</si>
  <si>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</si>
  <si>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</si>
  <si>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</si>
  <si>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</si>
  <si>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</si>
  <si>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</si>
  <si>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</si>
  <si>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</si>
  <si>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</si>
  <si>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</si>
  <si>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</si>
  <si>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</si>
  <si>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</si>
  <si>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</si>
  <si>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</si>
  <si>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</si>
  <si>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</si>
  <si>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</si>
  <si>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</si>
  <si>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</si>
  <si>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</si>
  <si>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</si>
  <si>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</si>
  <si>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</si>
  <si>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</si>
  <si>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</si>
  <si>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</si>
  <si>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</si>
  <si>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</si>
  <si>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</si>
  <si>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</si>
  <si>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</si>
  <si>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</si>
  <si>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</si>
  <si>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</si>
  <si>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</si>
  <si>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</si>
  <si>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</si>
  <si>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</si>
  <si>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</si>
  <si>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</si>
  <si>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</si>
  <si>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</si>
  <si>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</si>
  <si>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</si>
  <si>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</si>
  <si>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</si>
  <si>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</si>
  <si>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</si>
  <si>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</si>
  <si>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</si>
  <si>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</si>
  <si>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</si>
  <si>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</si>
  <si>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</si>
  <si>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</si>
  <si>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</si>
  <si>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</si>
  <si>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</si>
  <si>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</si>
  <si>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</si>
  <si>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</si>
  <si>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</si>
  <si>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</si>
  <si>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</si>
  <si>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</si>
  <si>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</si>
  <si>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</si>
  <si>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</si>
  <si>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</si>
  <si>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</si>
  <si>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</si>
  <si>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</si>
  <si>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</si>
  <si>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</si>
  <si>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</si>
  <si>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</si>
  <si>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</si>
  <si>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</si>
  <si>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</si>
  <si>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</si>
  <si>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</si>
  <si>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</si>
  <si>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</si>
  <si>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</si>
  <si>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</si>
  <si>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</si>
  <si>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</si>
  <si>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</si>
  <si>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</si>
  <si>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</si>
  <si>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</si>
  <si>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</si>
  <si>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</si>
  <si>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</si>
  <si>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</si>
  <si>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</si>
  <si>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</si>
  <si>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</si>
  <si>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</si>
  <si>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</si>
  <si>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</si>
  <si>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</si>
  <si>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</si>
  <si>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</si>
  <si>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</si>
  <si>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</si>
  <si>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</si>
  <si>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</si>
  <si>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</si>
  <si>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</si>
  <si>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</si>
  <si>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</si>
  <si>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</si>
  <si>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</si>
  <si>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</si>
  <si>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</si>
  <si>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</si>
  <si>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</si>
  <si>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</si>
  <si>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</si>
  <si>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</si>
  <si>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</si>
  <si>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</si>
  <si>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</si>
  <si>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</si>
  <si>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</si>
  <si>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</si>
  <si>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</si>
  <si>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</si>
  <si>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</si>
  <si>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</si>
  <si>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</si>
  <si>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</si>
  <si>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</si>
  <si>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</si>
  <si>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</si>
  <si>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</si>
  <si>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</si>
  <si>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</si>
  <si>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</si>
  <si>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</si>
  <si>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</si>
  <si>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</si>
  <si>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</si>
  <si>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</si>
  <si>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</si>
  <si>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</si>
  <si>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</si>
  <si>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</si>
  <si>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</si>
  <si>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</si>
  <si>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</si>
  <si>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</si>
  <si>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</si>
  <si>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</si>
  <si>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</si>
  <si>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</si>
  <si>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</si>
  <si>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</si>
  <si>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</si>
  <si>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</si>
  <si>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</si>
  <si>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</si>
  <si>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</si>
  <si>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</si>
  <si>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</si>
  <si>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</si>
  <si>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</si>
  <si>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</si>
  <si>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</si>
  <si>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</si>
  <si>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</si>
  <si>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</si>
  <si>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</si>
  <si>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</si>
  <si>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</si>
  <si>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</si>
  <si>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</si>
  <si>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</si>
  <si>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</si>
  <si>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</si>
  <si>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</si>
  <si>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</si>
  <si>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</si>
  <si>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</si>
  <si>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</si>
  <si>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</si>
  <si>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</si>
  <si>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</si>
  <si>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</si>
  <si>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</si>
  <si>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</si>
  <si>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</si>
  <si>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</si>
  <si>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</si>
  <si>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</si>
  <si>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</si>
  <si>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</si>
  <si>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</si>
  <si>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</si>
  <si>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</si>
  <si>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</si>
  <si>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</si>
  <si>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</si>
  <si>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</si>
  <si>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</si>
  <si>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</si>
  <si>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</si>
  <si>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</si>
  <si>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</si>
  <si>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</si>
  <si>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</si>
  <si>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</si>
  <si>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</si>
  <si>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</si>
  <si>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</si>
  <si>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</si>
  <si>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</si>
  <si>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</si>
  <si>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</si>
  <si>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</si>
  <si>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</si>
  <si>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</si>
  <si>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</si>
  <si>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</si>
  <si>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</si>
  <si>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</si>
  <si>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</si>
  <si>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</si>
  <si>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</si>
  <si>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</si>
  <si>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</si>
  <si>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</si>
  <si>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</si>
  <si>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</si>
  <si>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</si>
  <si>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</si>
  <si>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</si>
  <si>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</si>
  <si>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</si>
  <si>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</si>
  <si>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</si>
  <si>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</si>
  <si>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</si>
  <si>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</si>
  <si>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</si>
  <si>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</si>
  <si>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</si>
  <si>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</si>
  <si>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</si>
  <si>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</si>
  <si>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</si>
  <si>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</si>
  <si>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</si>
  <si>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</si>
  <si>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</si>
  <si>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</si>
  <si>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</si>
  <si>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</si>
  <si>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</si>
  <si>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</si>
  <si>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</si>
  <si>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</si>
  <si>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</si>
  <si>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</si>
  <si>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</si>
  <si>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</si>
  <si>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</si>
  <si>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</si>
  <si>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</si>
  <si>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</si>
  <si>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</si>
  <si>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</si>
  <si>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</si>
  <si>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</si>
  <si>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</si>
  <si>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</si>
  <si>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</si>
  <si>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</si>
  <si>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</si>
  <si>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</si>
  <si>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</si>
  <si>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</si>
  <si>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</si>
  <si>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</si>
  <si>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</si>
  <si>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</si>
  <si>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</si>
  <si>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</si>
  <si>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</si>
  <si>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</si>
  <si>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</si>
  <si>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</si>
  <si>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</si>
  <si>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</si>
  <si>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</si>
  <si>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</si>
  <si>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</si>
  <si>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</si>
  <si>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</si>
  <si>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</si>
  <si>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</si>
  <si>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</si>
  <si>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</si>
  <si>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</si>
  <si>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</si>
  <si>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</si>
  <si>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</si>
  <si>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</si>
  <si>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</si>
  <si>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</si>
  <si>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</si>
  <si>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</si>
  <si>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</si>
  <si>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</si>
  <si>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</si>
  <si>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</si>
  <si>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</si>
  <si>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</si>
  <si>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</si>
  <si>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</si>
  <si>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</si>
  <si>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</si>
  <si>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</si>
  <si>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</si>
  <si>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</si>
  <si>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</si>
  <si>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</si>
  <si>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</si>
  <si>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</si>
  <si>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</si>
  <si>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</si>
  <si>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</si>
  <si>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</si>
  <si>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</si>
  <si>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</si>
  <si>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</si>
  <si>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</si>
  <si>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</si>
  <si>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</si>
  <si>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</si>
  <si>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</si>
  <si>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</si>
  <si>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</si>
  <si>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</si>
  <si>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</si>
  <si>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</si>
  <si>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</si>
  <si>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</si>
  <si>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</si>
  <si>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</si>
  <si>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</si>
  <si>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</si>
  <si>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</si>
  <si>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</si>
  <si>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</si>
  <si>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</si>
  <si>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</si>
  <si>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</si>
  <si>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</si>
  <si>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</si>
  <si>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</si>
  <si>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</si>
  <si>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</si>
  <si>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</si>
  <si>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</si>
  <si>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</si>
  <si>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</si>
  <si>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</si>
  <si>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</si>
  <si>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</si>
  <si>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</si>
  <si>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</si>
  <si>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</si>
  <si>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</si>
  <si>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</si>
  <si>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</si>
  <si>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</si>
  <si>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</si>
  <si>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</si>
  <si>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</si>
  <si>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</si>
  <si>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</si>
  <si>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</si>
  <si>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</si>
  <si>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</si>
  <si>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</si>
  <si>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</si>
  <si>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</si>
  <si>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</si>
  <si>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</si>
  <si>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</si>
  <si>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</si>
  <si>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</si>
  <si>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</si>
  <si>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</si>
  <si>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</si>
  <si>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</si>
  <si>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</si>
  <si>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</si>
  <si>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</si>
  <si>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</si>
  <si>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</si>
  <si>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</si>
  <si>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</si>
  <si>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</si>
  <si>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</si>
  <si>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</si>
  <si>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</si>
  <si>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</si>
  <si>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</si>
  <si>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</si>
  <si>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</si>
  <si>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</si>
  <si>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</si>
  <si>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</si>
  <si>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</si>
  <si>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</si>
  <si>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</si>
  <si>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</si>
  <si>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</si>
  <si>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</si>
  <si>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</si>
  <si>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</si>
  <si>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</si>
  <si>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</si>
  <si>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</si>
  <si>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</si>
  <si>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</si>
  <si>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</si>
  <si>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</si>
  <si>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</si>
  <si>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</si>
  <si>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</si>
  <si>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</si>
  <si>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</si>
  <si>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</si>
  <si>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</si>
  <si>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</si>
  <si>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</si>
  <si>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</si>
  <si>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</si>
  <si>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</si>
  <si>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</si>
  <si>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</si>
  <si>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</si>
  <si>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</si>
  <si>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</si>
  <si>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</si>
  <si>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</si>
  <si>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</si>
  <si>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</si>
  <si>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</si>
  <si>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</si>
  <si>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</si>
  <si>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</si>
  <si>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</si>
  <si>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</si>
  <si>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</si>
  <si>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</si>
  <si>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</si>
  <si>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</si>
  <si>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</si>
  <si>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</si>
  <si>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</si>
  <si>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</si>
  <si>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</si>
  <si>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</si>
  <si>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</si>
  <si>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</si>
  <si>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</si>
  <si>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</si>
  <si>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</si>
  <si>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</si>
  <si>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</si>
  <si>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</si>
  <si>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</si>
  <si>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</si>
  <si>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</si>
  <si>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</si>
  <si>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</si>
  <si>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</si>
  <si>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</si>
  <si>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</si>
  <si>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</si>
  <si>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</si>
  <si>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</si>
  <si>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</si>
  <si>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</si>
  <si>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</si>
  <si>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</si>
  <si>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</si>
  <si>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</si>
  <si>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</si>
  <si>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</si>
  <si>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</si>
  <si>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</si>
  <si>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</si>
  <si>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</si>
  <si>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</si>
  <si>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</si>
  <si>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</si>
  <si>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</si>
  <si>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</si>
  <si>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</si>
  <si>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</si>
  <si>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</si>
  <si>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</si>
  <si>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</si>
  <si>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</si>
  <si>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</si>
  <si>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</si>
  <si>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</si>
  <si>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</si>
  <si>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</si>
  <si>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</si>
  <si>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</si>
  <si>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</si>
  <si>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</si>
  <si>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</si>
  <si>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</si>
  <si>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</si>
  <si>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</si>
  <si>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</si>
  <si>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</si>
  <si>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</si>
  <si>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</si>
  <si>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</si>
  <si>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</si>
  <si>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</si>
  <si>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</si>
  <si>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</si>
  <si>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</si>
  <si>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</si>
  <si>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</si>
  <si>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</si>
  <si>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</si>
  <si>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</si>
  <si>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</si>
  <si>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</si>
  <si>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</si>
  <si>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</si>
  <si>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</si>
  <si>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</si>
  <si>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</si>
  <si>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</si>
  <si>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</si>
  <si>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</si>
  <si>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</si>
  <si>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</si>
  <si>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</si>
  <si>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</si>
  <si>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</si>
  <si>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</si>
  <si>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</si>
  <si>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</si>
  <si>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</si>
  <si>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</si>
  <si>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</si>
  <si>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</si>
  <si>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</si>
  <si>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</si>
  <si>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</si>
  <si>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</si>
  <si>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</si>
  <si>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</si>
  <si>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</si>
  <si>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</si>
  <si>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</si>
  <si>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</si>
  <si>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</si>
  <si>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</si>
  <si>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</si>
  <si>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</si>
  <si>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</si>
  <si>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</si>
  <si>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</si>
  <si>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</si>
  <si>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</si>
  <si>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</si>
  <si>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</si>
  <si>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</si>
  <si>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</si>
  <si>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</si>
  <si>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</si>
  <si>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</si>
  <si>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</si>
  <si>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</si>
  <si>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</si>
  <si>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</si>
  <si>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</si>
  <si>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</si>
  <si>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</si>
  <si>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</si>
  <si>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</si>
  <si>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</si>
  <si>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</si>
  <si>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</si>
  <si>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</si>
  <si>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</si>
  <si>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</si>
  <si>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</si>
  <si>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</si>
  <si>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</si>
  <si>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</si>
  <si>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</si>
  <si>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</si>
  <si>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</si>
  <si>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</si>
  <si>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</si>
  <si>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</si>
  <si>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</si>
  <si>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</si>
  <si>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</si>
  <si>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</si>
  <si>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</si>
  <si>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</si>
  <si>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</si>
  <si>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</si>
  <si>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</si>
  <si>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</si>
  <si>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</si>
  <si>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</si>
  <si>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</si>
  <si>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</si>
  <si>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</si>
  <si>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</si>
  <si>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</si>
  <si>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</si>
  <si>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</si>
  <si>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</si>
  <si>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</si>
  <si>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</si>
  <si>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</si>
  <si>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</si>
  <si>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</si>
  <si>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</si>
  <si>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</si>
  <si>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</si>
  <si>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</si>
  <si>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</si>
  <si>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</si>
  <si>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</si>
  <si>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</si>
  <si>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</si>
  <si>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</si>
  <si>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</si>
  <si>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</si>
  <si>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</si>
  <si>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</si>
  <si>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</si>
  <si>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</si>
  <si>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</si>
  <si>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</si>
  <si>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</si>
  <si>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</si>
  <si>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</si>
  <si>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</si>
  <si>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</si>
  <si>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</si>
  <si>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</si>
  <si>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</si>
  <si>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</si>
  <si>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</si>
  <si>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</si>
  <si>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</si>
  <si>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</si>
  <si>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</si>
  <si>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</si>
  <si>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</si>
  <si>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</si>
  <si>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</si>
  <si>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</si>
  <si>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</si>
  <si>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</si>
  <si>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</si>
  <si>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</si>
  <si>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</si>
  <si>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</si>
  <si>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</si>
  <si>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</si>
  <si>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</si>
  <si>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</si>
  <si>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</si>
  <si>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</si>
  <si>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</si>
  <si>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</si>
  <si>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</si>
  <si>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</si>
  <si>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</si>
  <si>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</si>
  <si>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</si>
  <si>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</si>
  <si>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</si>
  <si>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</si>
  <si>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</si>
  <si>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</si>
  <si>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</si>
  <si>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</si>
  <si>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</si>
  <si>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</si>
  <si>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</si>
  <si>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</si>
  <si>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</si>
  <si>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</si>
  <si>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</si>
  <si>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</si>
  <si>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</si>
  <si>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</si>
  <si>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</si>
  <si>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</si>
  <si>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</si>
  <si>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</si>
  <si>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</si>
  <si>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</si>
  <si>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</si>
  <si>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</si>
  <si>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</si>
  <si>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</si>
  <si>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</si>
  <si>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</si>
  <si>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</si>
  <si>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</si>
  <si>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</si>
  <si>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</si>
  <si>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</si>
  <si>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</si>
  <si>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</si>
  <si>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</si>
  <si>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</si>
  <si>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</si>
  <si>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</si>
  <si>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</si>
  <si>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</si>
  <si>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</si>
  <si>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</si>
  <si>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</si>
  <si>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</si>
  <si>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</si>
  <si>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</si>
  <si>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</si>
  <si>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</si>
  <si>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</si>
  <si>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</si>
  <si>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</si>
  <si>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</si>
  <si>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</si>
  <si>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</si>
  <si>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</si>
  <si>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</si>
  <si>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</si>
  <si>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</si>
  <si>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</si>
  <si>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</si>
  <si>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</si>
  <si>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</si>
  <si>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</si>
  <si>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</si>
  <si>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</si>
  <si>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</si>
  <si>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</si>
  <si>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</si>
  <si>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</si>
  <si>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</si>
  <si>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</si>
  <si>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</si>
  <si>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</si>
  <si>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</si>
  <si>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</si>
  <si>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</si>
  <si>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</si>
  <si>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</si>
  <si>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</si>
  <si>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</si>
  <si>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</si>
  <si>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</si>
  <si>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</si>
  <si>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</si>
  <si>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</si>
  <si>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</si>
  <si>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</si>
  <si>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</si>
  <si>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</si>
  <si>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</si>
  <si>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</si>
  <si>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</si>
  <si>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</si>
  <si>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</si>
  <si>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</si>
  <si>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</si>
  <si>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</si>
  <si>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</si>
  <si>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</si>
  <si>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</si>
  <si>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</si>
  <si>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</si>
  <si>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</si>
  <si>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</si>
  <si>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</si>
  <si>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</si>
  <si>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</si>
  <si>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</si>
  <si>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</si>
  <si>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</si>
  <si>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</si>
  <si>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</si>
  <si>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</si>
  <si>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</si>
  <si>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</si>
  <si>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</si>
  <si>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</si>
  <si>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</si>
  <si>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</si>
  <si>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</si>
  <si>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</si>
  <si>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</si>
  <si>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</si>
  <si>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</si>
  <si>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</si>
  <si>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</si>
  <si>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</si>
  <si>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</si>
  <si>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</si>
  <si>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</si>
  <si>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</si>
  <si>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</si>
  <si>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</si>
  <si>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</si>
  <si>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</si>
  <si>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</si>
  <si>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</si>
  <si>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</si>
  <si>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</si>
  <si>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</si>
  <si>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</si>
  <si>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</si>
  <si>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</si>
  <si>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</si>
  <si>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</si>
  <si>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</si>
  <si>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</si>
  <si>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</si>
  <si>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</si>
  <si>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</si>
  <si>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</si>
  <si>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</si>
  <si>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</si>
  <si>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</si>
  <si>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</si>
  <si>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</si>
  <si>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</si>
  <si>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</si>
  <si>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</si>
  <si>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</si>
  <si>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</si>
  <si>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</si>
  <si>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</si>
  <si>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</si>
  <si>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</si>
  <si>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</si>
  <si>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</si>
  <si>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</si>
  <si>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</si>
  <si>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</si>
  <si>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</si>
  <si>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</si>
  <si>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</si>
  <si>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</si>
  <si>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</si>
  <si>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</si>
  <si>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</si>
  <si>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</si>
  <si>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</si>
  <si>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</si>
  <si>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</si>
  <si>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</si>
  <si>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</si>
  <si>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</si>
  <si>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</si>
  <si>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</si>
  <si>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</si>
  <si>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</si>
  <si>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</si>
  <si>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</si>
  <si>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</si>
  <si>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</si>
  <si>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</si>
  <si>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</si>
  <si>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</si>
  <si>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</si>
  <si>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</si>
  <si>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</si>
  <si>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</si>
  <si>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</si>
  <si>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</si>
  <si>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</si>
  <si>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</si>
  <si>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</si>
  <si>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</si>
  <si>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</si>
  <si>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</si>
  <si>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</si>
  <si>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</si>
  <si>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</si>
  <si>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</si>
  <si>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</si>
  <si>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</si>
  <si>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</si>
  <si>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</si>
  <si>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</si>
  <si>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</si>
  <si>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</si>
  <si>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</si>
  <si>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</si>
  <si>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</si>
  <si>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</si>
  <si>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</si>
  <si>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</si>
  <si>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</si>
  <si>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</si>
  <si>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</si>
  <si>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</si>
  <si>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</si>
  <si>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</si>
  <si>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</si>
  <si>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</si>
  <si>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</si>
  <si>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</si>
  <si>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</si>
  <si>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</si>
  <si>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</si>
  <si>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</si>
  <si>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</si>
  <si>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</si>
  <si>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</si>
  <si>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</si>
  <si>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</si>
  <si>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</si>
  <si>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</si>
  <si>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</si>
  <si>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</si>
  <si>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</si>
  <si>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</si>
  <si>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</si>
  <si>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</si>
  <si>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</si>
  <si>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</si>
  <si>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</si>
  <si>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</si>
  <si>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</si>
  <si>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</si>
  <si>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</si>
  <si>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</si>
  <si>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</si>
  <si>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</si>
  <si>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</si>
  <si>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</si>
  <si>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</si>
  <si>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</si>
  <si>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</si>
  <si>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</si>
  <si>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</si>
  <si>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</si>
  <si>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</si>
  <si>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</si>
  <si>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</si>
  <si>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</si>
  <si>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</si>
  <si>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</si>
  <si>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</si>
  <si>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</si>
  <si>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</si>
  <si>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</si>
  <si>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</si>
  <si>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</si>
  <si>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</si>
  <si>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</si>
  <si>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</si>
  <si>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</si>
  <si>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</si>
  <si>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</si>
  <si>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</si>
  <si>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</si>
  <si>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</si>
  <si>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</si>
  <si>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</si>
  <si>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</si>
  <si>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</si>
  <si>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</si>
  <si>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</si>
  <si>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</si>
  <si>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</si>
  <si>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</si>
  <si>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</si>
  <si>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</si>
  <si>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</si>
  <si>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</si>
  <si>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</si>
  <si>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</si>
  <si>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</si>
  <si>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</si>
  <si>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</si>
  <si>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</si>
  <si>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</si>
  <si>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</si>
  <si>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</si>
  <si>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</si>
  <si>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</si>
  <si>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</si>
  <si>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</si>
  <si>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</si>
  <si>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</si>
  <si>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</si>
  <si>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</si>
  <si>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</si>
  <si>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</si>
  <si>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</si>
  <si>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</si>
  <si>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</si>
  <si>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</si>
  <si>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</si>
  <si>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</si>
  <si>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</si>
  <si>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</si>
  <si>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</si>
  <si>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</si>
  <si>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</si>
  <si>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</si>
  <si>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</si>
  <si>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</si>
  <si>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</si>
  <si>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</si>
  <si>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</si>
  <si>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</si>
  <si>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</si>
  <si>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</si>
  <si>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</si>
  <si>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</si>
  <si>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</si>
  <si>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</si>
  <si>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</si>
  <si>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</si>
  <si>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</si>
  <si>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</si>
  <si>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</si>
  <si>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</si>
  <si>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</si>
  <si>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</si>
  <si>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</si>
  <si>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</si>
  <si>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</si>
  <si>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</si>
  <si>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</si>
  <si>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</si>
  <si>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</si>
  <si>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</si>
  <si>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</si>
  <si>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</si>
  <si>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</si>
  <si>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</si>
  <si>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</si>
  <si>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</si>
  <si>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</si>
  <si>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</si>
  <si>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</si>
  <si>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</si>
  <si>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</si>
  <si>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</si>
  <si>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</si>
  <si>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</si>
  <si>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</si>
  <si>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</si>
  <si>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</si>
  <si>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</si>
  <si>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</si>
  <si>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</si>
  <si>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</si>
  <si>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</si>
  <si>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</si>
  <si>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</si>
  <si>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</si>
  <si>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</si>
  <si>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</si>
  <si>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</si>
  <si>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</si>
  <si>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</si>
  <si>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</si>
  <si>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</si>
  <si>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</si>
  <si>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</si>
  <si>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</si>
  <si>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</si>
  <si>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</si>
  <si>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</si>
  <si>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</si>
  <si>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</si>
  <si>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</si>
  <si>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</si>
  <si>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</si>
  <si>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</si>
  <si>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</si>
  <si>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</si>
  <si>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</si>
  <si>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</si>
  <si>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</si>
  <si>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</si>
  <si>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</si>
  <si>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</si>
  <si>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</si>
  <si>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</si>
  <si>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</si>
  <si>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</si>
  <si>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</si>
  <si>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</si>
  <si>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</si>
  <si>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</si>
  <si>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</si>
  <si>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</si>
  <si>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</si>
  <si>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</si>
  <si>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</si>
  <si>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</si>
  <si>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</si>
  <si>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</si>
  <si>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</si>
  <si>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</si>
  <si>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</si>
  <si>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</si>
  <si>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</si>
  <si>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</si>
  <si>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</si>
  <si>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</si>
  <si>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</si>
  <si>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</si>
  <si>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</si>
  <si>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</si>
  <si>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</si>
  <si>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</si>
  <si>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</si>
  <si>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</si>
  <si>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</si>
  <si>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</si>
  <si>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</si>
  <si>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</si>
  <si>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</si>
  <si>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</si>
  <si>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</si>
  <si>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</si>
  <si>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</si>
  <si>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</si>
  <si>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</si>
  <si>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</si>
  <si>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</si>
  <si>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</si>
  <si>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</si>
  <si>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</si>
  <si>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</si>
  <si>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</si>
  <si>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</si>
  <si>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</si>
  <si>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</si>
  <si>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</si>
  <si>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</si>
  <si>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</si>
  <si>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</si>
  <si>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</si>
  <si>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</si>
  <si>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</si>
  <si>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</si>
  <si>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</si>
  <si>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</si>
  <si>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</si>
  <si>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</si>
  <si>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</si>
  <si>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</si>
  <si>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</si>
  <si>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</si>
  <si>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</si>
  <si>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</si>
  <si>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</si>
  <si>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</si>
  <si>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</si>
  <si>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</si>
  <si>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</si>
  <si>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</si>
  <si>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</si>
  <si>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</si>
  <si>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</si>
  <si>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</si>
  <si>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</si>
  <si>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</si>
  <si>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</si>
  <si>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</si>
  <si>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</si>
  <si>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</si>
  <si>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</si>
  <si>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</si>
  <si>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</si>
  <si>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</si>
  <si>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</si>
  <si>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</si>
  <si>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</si>
  <si>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</si>
  <si>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</si>
  <si>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</si>
  <si>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</si>
  <si>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</si>
  <si>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</si>
  <si>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</si>
  <si>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</si>
  <si>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</si>
  <si>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</si>
  <si>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</si>
  <si>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</si>
  <si>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</si>
  <si>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</si>
  <si>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</si>
  <si>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</si>
  <si>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</si>
  <si>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</si>
  <si>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</si>
  <si>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</si>
  <si>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</si>
  <si>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</si>
  <si>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</si>
  <si>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</si>
  <si>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</si>
  <si>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</si>
  <si>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</si>
  <si>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</si>
  <si>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</si>
  <si>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</si>
  <si>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</si>
  <si>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</si>
  <si>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</si>
  <si>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</si>
  <si>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</si>
  <si>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</si>
  <si>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</si>
  <si>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</si>
  <si>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</si>
  <si>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</si>
  <si>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</si>
  <si>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</si>
  <si>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</si>
  <si>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</si>
  <si>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</si>
  <si>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</si>
  <si>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</si>
  <si>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</si>
  <si>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</si>
  <si>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</si>
  <si>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</si>
  <si>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</si>
  <si>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</si>
  <si>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</si>
  <si>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</si>
  <si>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</si>
  <si>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</si>
  <si>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</si>
  <si>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</si>
  <si>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</si>
  <si>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</si>
  <si>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</si>
  <si>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</si>
  <si>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</si>
  <si>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</si>
  <si>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</si>
  <si>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</si>
  <si>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</si>
  <si>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</si>
  <si>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</si>
  <si>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</si>
  <si>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</si>
  <si>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</si>
  <si>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</si>
  <si>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</si>
  <si>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</si>
  <si>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</si>
  <si>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</si>
  <si>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</si>
  <si>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</si>
  <si>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</si>
  <si>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</si>
  <si>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</si>
  <si>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</si>
  <si>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</si>
  <si>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</si>
  <si>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</si>
  <si>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</si>
  <si>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</si>
  <si>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</si>
  <si>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</si>
  <si>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</si>
  <si>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</si>
  <si>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</si>
  <si>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</si>
  <si>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</si>
  <si>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</si>
  <si>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</si>
  <si>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</si>
  <si>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</si>
  <si>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</si>
  <si>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</si>
  <si>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</si>
  <si>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</si>
  <si>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</si>
  <si>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</si>
  <si>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</si>
  <si>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</si>
  <si>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</si>
  <si>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</si>
  <si>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</si>
  <si>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</si>
  <si>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</si>
  <si>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</si>
  <si>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</si>
  <si>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</si>
  <si>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</si>
  <si>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</si>
  <si>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</si>
  <si>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</si>
  <si>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</si>
  <si>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</si>
  <si>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</si>
  <si>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</si>
  <si>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</si>
  <si>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</si>
  <si>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</si>
  <si>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</si>
  <si>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</si>
  <si>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</si>
  <si>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</si>
  <si>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</si>
  <si>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</si>
  <si>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</si>
  <si>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</si>
  <si>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</si>
  <si>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</si>
  <si>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</si>
  <si>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</si>
  <si>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</si>
  <si>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</si>
  <si>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</si>
  <si>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</si>
  <si>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</si>
  <si>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</si>
  <si>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</si>
  <si>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</si>
  <si>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</si>
  <si>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</si>
  <si>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</si>
  <si>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</si>
  <si>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</si>
  <si>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</si>
  <si>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</si>
  <si>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</si>
  <si>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</si>
  <si>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</si>
  <si>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</si>
  <si>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</si>
  <si>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</si>
  <si>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</si>
  <si>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</si>
  <si>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</si>
  <si>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</si>
  <si>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</si>
  <si>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</si>
  <si>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</si>
  <si>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</si>
  <si>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</si>
  <si>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</si>
  <si>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</si>
  <si>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</si>
  <si>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</si>
  <si>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</si>
  <si>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</si>
  <si>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</si>
  <si>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</si>
  <si>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</si>
  <si>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</si>
  <si>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</si>
  <si>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</si>
  <si>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</si>
  <si>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</si>
  <si>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</si>
  <si>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</si>
  <si>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</si>
  <si>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</si>
  <si>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</si>
  <si>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</si>
  <si>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</si>
  <si>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</si>
  <si>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</si>
  <si>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</si>
  <si>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</si>
  <si>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</si>
  <si>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</si>
  <si>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</si>
  <si>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</si>
  <si>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</si>
  <si>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</si>
  <si>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</si>
  <si>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</si>
  <si>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</si>
  <si>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</si>
  <si>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</si>
  <si>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</si>
  <si>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</si>
  <si>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</si>
  <si>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</si>
  <si>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</si>
  <si>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</si>
  <si>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</si>
  <si>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</si>
  <si>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</si>
  <si>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</si>
  <si>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</si>
  <si>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</si>
  <si>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</si>
  <si>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</si>
  <si>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</si>
  <si>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</si>
  <si>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</si>
  <si>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</si>
  <si>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</si>
  <si>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</si>
  <si>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</si>
  <si>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</si>
  <si>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</si>
  <si>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</si>
  <si>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</si>
  <si>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</si>
  <si>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</si>
  <si>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</si>
  <si>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</si>
  <si>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</si>
  <si>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</si>
  <si>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</si>
  <si>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</si>
  <si>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</si>
  <si>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</si>
  <si>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</si>
  <si>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</si>
  <si>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</si>
  <si>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</si>
  <si>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</si>
  <si>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</si>
  <si>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</si>
  <si>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</si>
  <si>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</si>
  <si>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</si>
  <si>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</si>
  <si>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</si>
  <si>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</si>
  <si>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</si>
  <si>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</si>
  <si>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</si>
  <si>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</si>
  <si>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</si>
  <si>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</si>
  <si>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</si>
  <si>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</si>
  <si>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</si>
  <si>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</si>
  <si>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</si>
  <si>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</si>
  <si>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</si>
  <si>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</si>
  <si>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</si>
  <si>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</si>
  <si>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</si>
  <si>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</si>
  <si>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</si>
  <si>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</si>
  <si>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</si>
  <si>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</si>
  <si>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</si>
  <si>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</si>
  <si>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</si>
  <si>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</si>
  <si>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</si>
  <si>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</si>
  <si>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</si>
  <si>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</si>
  <si>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</si>
  <si>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</si>
  <si>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</si>
  <si>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</si>
  <si>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</si>
  <si>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</si>
  <si>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</si>
  <si>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</si>
  <si>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</si>
  <si>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</si>
  <si>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</si>
  <si>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</si>
  <si>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</si>
  <si>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</si>
  <si>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</si>
  <si>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</si>
  <si>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</si>
  <si>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</si>
  <si>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</si>
  <si>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</si>
  <si>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</si>
  <si>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</si>
  <si>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</si>
  <si>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</si>
  <si>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</si>
  <si>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</si>
  <si>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</si>
  <si>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PCM-20251115-00001181
</t>
  </si>
  <si>
    <t xml:space="preserve">2025-11-15 09:25:40
</t>
  </si>
  <si>
    <t>120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</si>
  <si>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</si>
  <si>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</si>
  <si>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</si>
  <si>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</si>
  <si>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</si>
  <si>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 xml:space="preserve">site was Access night issue, EM team on the way need </t>
  </si>
  <si>
    <t>PCM-20251115-00000515</t>
  </si>
  <si>
    <t>Access issue, main gate closed and owner not responding</t>
  </si>
  <si>
    <t>PCM-20251115-00000886</t>
  </si>
  <si>
    <t>access issue, site located at abandoned tourist village,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</si>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</sst>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8" totalsRowShown="0" headerRowDxfId="15" dataDxfId="14" headerRowBorderDxfId="12" tableBorderDxfId="13">
  <autoFilter ref="A1:L1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313.46696898148366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45976.41539490741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45976.41539490741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45976.41539490741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45976.41539490741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45976.41539490741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45976.41539490741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45976.41539490741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45976.41539490741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45976.41539490741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45976.41539490741</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45976.41539490741</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45976.41539490741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45976.41539490741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45976.41539490741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45976.41539490741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45976.41539490741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45976.41539490741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45976.41539490741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45976.41539490741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45976.41539490741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45976.41539490741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45976.41539490741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45976.41539490741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45976.41539490741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45976.41539490741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45976.41539490741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45976.41539490741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45976.41539490741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45976.41539490741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45976.41539490741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45976.41539490741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45976.41539490741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45976.41539490741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45976.41539490741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45976.41539490741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45976.41539490741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45976.41539490741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45976.41539490741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45976.41539490741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45976.41539490741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45976.41539490741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45976.41539490741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45976.41539490741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45976.41539490741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45976.41539490741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45976.41539490741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45976.41539490741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45976.41539490741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45976.41539490741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45976.41539490741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45976.41539490741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45976.41539490741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45976.41539490741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45976.41539490741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45976.41539490741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45976.41539490741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45976.41539490741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45976.41539490741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45976.41539490741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45976.41539490741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45976.41539490741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45976.41539490741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45976.41539490741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45976.41539490741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45976.41539490741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45976.41539490741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45976.41539490741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45976.41539490741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45976.41539490741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45976.41539490741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45976.41539490741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45976.41539490741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45976.41539490741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45976.41539490741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45976.41539490741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45976.41539490741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45976.41539490741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45976.41539490741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45976.41539490741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45976.41539490741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45976.41539490741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45976.41539490741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45976.41539490741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45976.41539490741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45976.41539490741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45976.41539490741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45976.41539490741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45976.41539490741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45976.41539490741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45976.41539490741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45976.41539490741</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ABE3A6C3-1D23-4AD2-B43A-AEF429605D53}"/>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151.41555694444833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39105</v>
      </c>
      <c r="B4" s="18" t="str">
        <f>IFERROR(VLOOKUP(D4,DB!A:K,11,0),"")</f>
        <v>R2</v>
      </c>
      <c r="C4" s="18">
        <v>3</v>
      </c>
      <c r="D4" s="18" t="s">
        <v>26153</v>
      </c>
      <c r="E4" s="103" t="s">
        <v>39021</v>
      </c>
      <c r="F4" s="104">
        <v>45976.401388888888</v>
      </c>
      <c r="G4" s="105">
        <f ca="1">IFERROR(NOW()-F4,"-")</f>
        <v>1.4006018522195518E-2</v>
      </c>
      <c r="H4" s="159" t="s">
        <v>39106</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45976.41539490741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45976.41539490741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45976.41539490741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45976.41539490741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45976.41539490741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45976.41539490741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45976.41539490741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45976.41539490741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45976.41539490741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45976.41539490741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45976.41539490741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45976.41539490741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45976.41539490741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45976.41539490741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45976.41539490741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45976.41539490741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45976.41539490741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45976.41539490741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45976.41539490741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45976.41539490741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45976.41539490741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45976.41539490741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45976.41539490741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45976.41539490741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45976.41539490741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45976.41539490741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45976.41539490741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45976.41539490741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45976.41539490741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45976.41539490741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45976.41539490741</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45976.41539490741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45976.41539490741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45976.41539490741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45976.41539490741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45976.41539490741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45976.41539490741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45976.41539490741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45976.41539490741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45976.41539490741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45976.41539490741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45976.41539490741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45976.41539490741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45976.41539490741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45976.41539490741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45976.41539490741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45976.41539490741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45976.41539490741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45976.41539490741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45976.41539490741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45976.41539490741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45976.41539490741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45976.41539490741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45976.41539490741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45976.41539490741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45976.41539490741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45976.41539490741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45976.41539490741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45976.41539490741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45976.41539490741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45976.41539490741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45976.41539490741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45976.41539490741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45976.41539490741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45976.41539490741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45976.41539490741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45976.41539490741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45976.41539490741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45976.41539490741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45976.41539490741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45976.41539490741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45976.41539490741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45976.41539490741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45976.41539490741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45976.41539490741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45976.41539490741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45976.41539490741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45976.41539490741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45976.41539490741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45976.41539490741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45976.41539490741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45976.41539490741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45976.41539490741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45976.41539490741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45976.41539490741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45976.41539490741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45976.41539490741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45976.41539490741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45976.41539490741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45976.41539490741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45976.41539490741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45976.41539490741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45976.41539490741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45976.41539490741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45976.41539490741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45976.41539490741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45976.41539490741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45976.41539490741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45976.41539490741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45976.41539490741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45976.41539490741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45976.41539490741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45976.41539490741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45976.41539490741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45976.41539490741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45976.41539490741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45976.41539490741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45976.41539490741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45976.41539490741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45976.41539490741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45976.41539490741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45976.41539490741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45976.41539490741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45976.41539490741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45976.41539490741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45976.41539490741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45976.41539490741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45976.41539490741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45976.41539490741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45976.41539490741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45976.41539490741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45976.41539490741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45976.41539490741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45976.41539490741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45976.41539490741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45976.41539490741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45976.41539490741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45976.41539490741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45976.41539490741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45976.41539490741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45976.41539490741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45976.41539490741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45976.41539490741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45976.41539490741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45976.41539490741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45976.41539490741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45976.41539490741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45976.41539490741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45976.41539490741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45976.41539490741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45976.41539490741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45976.41539490741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45976.41539490741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45976.41539490741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45976.41539490741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45976.41539490741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45976.41539490741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45976.41539490741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45976.41539490741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45976.41539490741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45976.41539490741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45976.41539490741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45976.41539490741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45976.41539490741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45976.41539490741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45976.41539490741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45976.41539490741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45976.41539490741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45976.41539490741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45976.41539490741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45976.41539490741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45976.41539490741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45976.41539490741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45976.41539490741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45976.41539490741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45976.41539490741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45976.41539490741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45976.41539490741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45976.41539490741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45976.41539490741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45976.41539490741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45976.41539490741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45976.41539490741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45976.41539490741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45976.41539490741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45976.41539490741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45976.41539490741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45976.41539490741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45976.41539490741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45976.41539490741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45976.41539490741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45976.41539490741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45976.41539490741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45976.41539490741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45976.41539490741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45976.41539490741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45976.41539490741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45976.41539490741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45976.41539490741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45976.41539490741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45976.41539490741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45976.41539490741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45976.41539490741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45976.41539490741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45976.41539490741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45976.41539490741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45976.41539490741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45976.41539490741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45976.41539490741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45976.41539490741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45976.41539490741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45976.41539490741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45976.41539490741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45976.41539490741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45976.41539490741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45976.41539490741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45976.41539490741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45976.41539490741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45976.41539490741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45976.41539490741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45976.41539490741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45976.41539490741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45976.41539490741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45976.41539490741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45976.41539490741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45976.41539490741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45976.41539490741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45976.41539490741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45976.41539490741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45976.41539490741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45976.41539490741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45976.41539490741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45976.41539490741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45976.41539490741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45976.41539490741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45976.41539490741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45976.41539490741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45976.41539490741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45976.41539490741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45976.41539490741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45976.41539490741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45976.41539490741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45976.41539490741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45976.41539490741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45976.41539490741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45976.41539490741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45976.41539490741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45976.41539490741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45976.41539490741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45976.41539490741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45976.41539490741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45976.41539490741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45976.41539490741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45976.41539490741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45976.41539490741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45976.41539490741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45976.41539490741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45976.41539490741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45976.41539490741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45976.41539490741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45976.41539490741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45976.41539490741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45976.41539490741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45976.41539490741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45976.41539490741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45976.41539490741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45976.41539490741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45976.41539490741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45976.41539490741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45976.41539490741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45976.41539490741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45976.41539490741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45976.41539490741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45976.41539490741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45976.41539490741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45976.41539490741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45976.41539490741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45976.41539490741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45976.41539490741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45976.41539490741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45976.41539490741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45976.41539490741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45976.41539490741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45976.41539490741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45976.41539490741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45976.41539490741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45976.41539490741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45976.41539490741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45976.41539490741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45976.41539490741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45976.41539490741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45976.41539490741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45976.41539490741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45976.41539490741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45976.41539490741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45976.41539490741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45976.41539490741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45976.41539490741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45976.41539490741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45976.41539490741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45976.41539490741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45976.41539490741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45976.41539490741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45976.41539490741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45976.41539490741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45976.41539490741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45976.41539490741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45976.41539490741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45976.41539490741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45976.41539490741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45976.41539490741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45976.41539490741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45976.41539490741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45976.41539490741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45976.41539490741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45976.41539490741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45976.41539490741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45976.41539490741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45976.41539490741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45976.41539490741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45976.41539490741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45976.41539490741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45976.41539490741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45976.41539490741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45976.41539490741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45976.41539490741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45976.41539490741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45976.41539490741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45976.41539490741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45976.41539490741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45976.41539490741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45976.41539490741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45976.41539490741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45976.41539490741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45976.41539490741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45976.41539490741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45976.41539490741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45976.41539490741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45976.41539490741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45976.41539490741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45976.41539490741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45976.41539490741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45976.41539490741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45976.41539490741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45976.41539490741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45976.41539490741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45976.41539490741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45976.41539490741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45976.41539490741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45976.41539490741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45976.41539490741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45976.41539490741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45976.41539490741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45976.41539490741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45976.41539490741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45976.41539490741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45976.41539490741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45976.41539490741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45976.41539490741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45976.41539490741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45976.41539490741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45976.41539490741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45976.41539490741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45976.41539490741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45976.41539490741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45976.41539490741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45976.41539490741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45976.41539490741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45976.41539490741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45976.41539490741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45976.41539490741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45976.41539490741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45976.41539490741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45976.41539490741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45976.41539490741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45976.41539490741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45976.41539490741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45976.41539490741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45976.41539490741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45976.41539490741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45976.41539490741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45976.41539490741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45976.41539490741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45976.41539490741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45976.41539490741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45976.41539490741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45976.41539490741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45976.41539490741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45976.41539490741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45976.41539490741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45976.41539490741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45976.41539490741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45976.41539490741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45976.41539490741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45976.41539490741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45976.41539490741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45976.41539490741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45976.41539490741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45976.41539490741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45976.41539490741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45976.41539490741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45976.41539490741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45976.41539490741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45976.41539490741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45976.41539490741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45976.41539490741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45976.41539490741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45976.41539490741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45976.41539490741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45976.41539490741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45976.41539490741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45976.41539490741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45976.41539490741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45976.41539490741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45976.41539490741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45976.41539490741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45976.41539490741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45976.41539490741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45976.41539490741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45976.41539490741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45976.41539490741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45976.41539490741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45976.41539490741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45976.41539490741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45976.41539490741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45976.41539490741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45976.41539490741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45976.41539490741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45976.41539490741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45976.41539490741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45976.41539490741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45976.41539490741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45976.41539490741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45976.41539490741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45976.41539490741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45976.41539490741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45976.41539490741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45976.41539490741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45976.41539490741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45976.41539490741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45976.41539490741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45976.41539490741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45976.41539490741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45976.41539490741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45976.41539490741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45976.41539490741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45976.41539490741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45976.41539490741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45976.41539490741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45976.41539490741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45976.41539490741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45976.41539490741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45976.41539490741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45976.41539490741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45976.41539490741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45976.41539490741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45976.41539490741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45976.41539490741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45976.41539490741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45976.41539490741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45976.41539490741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45976.41539490741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45976.41539490741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45976.41539490741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45976.41539490741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45976.41539490741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45976.41539490741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45976.41539490741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45976.41539490741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45976.41539490741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45976.41539490741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45976.41539490741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45976.41539490741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45976.41539490741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45976.41539490741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45976.41539490741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45976.41539490741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45976.41539490741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45976.41539490741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45976.41539490741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45976.41539490741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45976.41539490741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45976.41539490741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45976.41539490741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45976.41539490741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45976.41539490741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45976.41539490741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45976.41539490741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45976.41539490741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45976.41539490741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45976.41539490741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45976.41539490741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45976.41539490741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45976.41539490741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45976.41539490741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45976.41539490741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45976.41539490741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45976.41539490741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45976.41539490741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45976.41539490741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45976.41539490741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45976.41539490741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45976.41539490741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45976.41539490741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45976.41539490741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45976.41539490741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45976.41539490741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45976.41539490741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45976.41539490741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45976.41539490741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45976.41539490741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45976.41539490741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45976.41539490741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45976.41539490741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45976.41539490741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45976.41539490741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45976.41539490741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45976.41539490741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45976.41539490741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45976.41539490741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45976.41539490741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45976.41539490741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45976.41539490741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45976.41539490741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45976.41539490741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45976.41539490741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45976.41539490741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45976.41539490741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45976.41539490741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45976.41539490741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45976.41539490741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45976.41539490741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45976.41539490741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45976.41539490741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45976.41539490741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45976.41539490741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45976.41539490741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45976.41539490741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45976.41539490741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45976.41539490741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45976.41539490741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45976.41539490741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45976.41539490741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45976.41539490741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45976.41539490741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45976.41539490741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45976.41539490741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45976.41539490741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45976.41539490741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45976.41539490741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45976.41539490741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45976.41539490741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45976.41539490741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45976.41539490741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45976.41539490741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45976.41539490741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45976.41539490741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45976.41539490741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45976.41539490741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45976.41539490741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45976.41539490741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45976.41539490741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45976.41539490741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45976.41539490741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45976.41539490741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45976.41539490741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45976.41539490741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45976.41539490741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45976.41539490741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45976.41539490741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45976.41539490741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45976.41539490741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45976.41539490741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45976.41539490741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45976.41539490741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45976.41539490741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45976.41539490741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45976.41539490741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45976.41539490741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45976.41539490741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45976.41539490741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45976.41539490741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45976.41539490741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45976.41539490741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45976.41539490741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45976.41539490741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45976.41539490741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45976.41539490741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45976.41539490741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45976.41539490741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45976.41539490741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45976.41539490741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45976.41539490741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45976.41539490741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45976.41539490741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45976.41539490741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45976.41539490741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45976.41539490741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45976.41539490741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45976.41539490741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45976.41539490741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45976.41539490741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45976.41539490741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45976.41539490741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45976.41539490741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45976.41539490741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45976.41539490741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45976.41539490741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45976.41539490741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45976.41539490741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45976.41539490741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45976.41539490741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45976.41539490741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45976.41539490741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45976.41539490741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45976.41539490741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45976.41539490741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45976.41539490741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45976.41539490741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45976.41539490741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45976.41539490741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45976.41539490741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45976.41539490741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45976.41539490741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45976.41539490741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45976.41539490741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45976.41539490741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45976.41539490741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45976.41539490741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45976.41539490741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45976.41539490741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45976.41539490741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45976.41539490741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45976.41539490741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45976.41539490741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45976.41539490741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45976.41539490741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45976.41539490741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45976.41539490741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45976.41539490741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45976.41539490741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45976.41539490741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45976.41539490741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45976.41539490741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45976.41539490741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45976.41539490741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45976.41539490741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45976.41539490741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45976.41539490741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45976.41539490741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45976.41539490741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45976.41539490741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45976.41539490741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45976.41539490741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45976.41539490741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45976.41539490741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45976.41539490741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45976.41539490741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45976.41539490741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45976.41539490741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45976.41539490741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45976.41539490741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45976.41539490741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45976.41539490741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45976.41539490741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45976.41539490741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45976.41539490741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45976.41539490741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45976.41539490741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45976.41539490741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45976.41539490741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45976.41539490741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45976.41539490741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45976.41539490741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45976.41539490741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45976.41539490741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45976.41539490741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45976.41539490741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45976.41539490741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45976.41539490741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45976.41539490741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45976.41539490741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45976.41539490741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45976.41539490741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45976.41539490741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45976.41539490741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45976.41539490741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45976.41539490741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45976.41539490741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45976.41539490741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45976.41539490741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45976.41539490741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45976.41539490741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45976.41539490741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45976.41539490741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45976.41539490741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45976.41539490741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45976.41539490741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45976.41539490741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45976.41539490741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45976.41539490741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45976.41539490741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45976.41539490741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45976.41539490741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45976.41539490741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45976.41539490741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45976.41539490741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45976.41539490741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45976.41539490741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45976.41539490741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45976.41539490741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45976.41539490741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45976.41539490741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45976.41539490741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45976.41539490741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45976.41539490741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45976.41539490741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45976.41539490741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45976.41539490741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45976.41539490741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45976.41539490741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45976.41539490741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45976.41539490741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45976.41539490741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45976.41539490741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45976.41539490741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45976.41539490741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45976.41539490741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45976.41539490741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45976.41539490741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45976.41539490741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45976.41539490741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45976.41539490741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45976.41539490741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45976.41539490741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45976.41539490741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45976.41539490741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45976.41539490741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45976.41539490741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45976.41539490741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45976.41539490741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45976.41539490741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45976.41539490741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45976.41539490741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45976.41539490741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45976.41539490741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45976.41539490741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45976.41539490741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45976.41539490741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45976.41539490741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45976.41539490741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45976.41539490741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45976.41539490741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45976.41539490741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45976.41539490741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45976.41539490741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45976.41539490741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45976.41539490741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45976.41539490741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45976.41539490741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45976.41539490741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45976.41539490741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45976.41539490741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45976.41539490741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45976.41539490741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45976.41539490741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45976.41539490741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45976.41539490741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45976.41539490741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45976.41539490741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45976.41539490741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45976.41539490741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45976.41539490741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45976.41539490741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45976.41539490741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45976.41539490741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45976.41539490741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45976.41539490741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45976.41539490741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45976.41539490741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45976.41539490741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45976.41539490741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45976.41539490741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45976.41539490741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45976.41539490741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45976.41539490741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45976.41539490741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45976.41539490741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45976.41539490741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45976.41539490741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45976.41539490741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45976.41539490741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45976.41539490741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45976.41539490741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45976.41539490741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45976.41539490741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45976.41539490741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45976.41539490741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45976.41539490741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45976.41539490741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45976.41539490741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45976.41539490741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45976.41539490741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45976.41539490741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45976.41539490741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45976.41539490741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45976.41539490741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45976.41539490741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45976.41539490741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45976.41539490741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45976.41539490741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45976.41539490741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45976.41539490741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45976.41539490741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45976.41539490741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45976.41539490741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45976.41539490741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45976.41539490741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45976.41539490741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45976.41539490741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45976.41539490741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45976.41539490741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45976.41539490741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45976.41539490741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45976.41539490741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45976.41539490741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45976.41539490741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45976.41539490741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45976.41539490741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45976.41539490741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45976.41539490741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45976.41539490741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45976.41539490741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45976.41539490741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45976.41539490741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45976.41539490741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45976.41539490741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45976.41539490741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45976.41539490741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45976.41539490741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45976.41539490741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45976.41539490741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45976.41539490741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45976.41539490741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45976.41539490741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45976.41539490741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45976.41539490741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45976.41539490741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45976.41539490741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45976.41539490741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45976.41539490741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45976.41539490741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45976.41539490741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45976.41539490741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45976.41539490741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45976.41539490741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45976.41539490741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45976.41539490741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45976.41539490741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45976.41539490741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45976.41539490741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45976.41539490741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45976.41539490741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45976.41539490741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45976.41539490741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45976.41539490741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45976.41539490741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45976.41539490741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45976.41539490741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45976.41539490741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45976.41539490741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45976.41539490741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45976.41539490741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45976.41539490741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45976.41539490741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45976.41539490741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45976.41539490741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45976.41539490741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45976.41539490741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45976.41539490741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45976.41539490741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45976.41539490741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45976.41539490741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45976.41539490741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45976.41539490741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45976.41539490741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45976.41539490741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45976.41539490741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45976.41539490741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45976.41539490741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45976.41539490741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45976.41539490741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45976.41539490741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45976.41539490741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45976.41539490741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45976.41539490741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45976.41539490741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45976.41539490741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45976.41539490741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45976.41539490741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45976.41539490741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45976.41539490741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45976.41539490741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45976.41539490741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45976.41539490741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45976.41539490741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45976.41539490741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45976.41539490741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45976.41539490741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45976.41539490741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45976.41539490741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45976.41539490741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45976.41539490741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45976.41539490741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45976.41539490741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45976.41539490741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45976.41539490741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45976.41539490741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45976.41539490741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45976.41539490741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45976.41539490741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45976.41539490741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45976.41539490741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45976.41539490741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45976.41539490741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45976.41539490741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45976.41539490741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45976.41539490741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45976.41539490741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45976.41539490741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45976.41539490741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45976.41539490741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45976.41539490741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45976.41539490741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45976.41539490741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45976.41539490741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45976.41539490741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45976.41539490741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45976.41539490741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45976.41539490741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45976.41539490741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45976.41539490741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45976.41539490741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45976.41539490741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45976.41539490741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45976.41539490741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45976.41539490741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45976.41539490741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45976.41539490741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45976.41539490741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45976.41539490741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45976.41539490741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45976.41539490741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45976.41539490741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45976.41539490741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45976.41539490741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45976.41539490741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45976.41539490741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45976.41539490741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45976.41539490741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45976.41539490741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45976.41539490741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45976.41539490741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45976.41539490741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45976.41539490741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45976.41539490741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45976.41539490741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45976.41539490741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45976.41539490741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45976.41539490741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45976.41539490741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45976.41539490741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45976.41539490741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45976.41539490741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45976.41539490741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45976.41539490741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45976.41539490741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45976.41539490741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45976.41539490741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45976.41539490741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45976.41539490741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45976.41539490741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45976.41539490741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45976.41539490741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45976.41539490741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45976.41539490741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45976.41539490741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45976.41539490741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45976.41539490741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45976.41539490741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45976.41539490741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45976.41539490741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45976.41539490741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45976.41539490741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45976.41539490741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45976.41539490741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45976.41539490741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45976.41539490741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45976.41539490741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45976.41539490741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45976.41539490741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45976.41539490741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45976.41539490741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45976.41539490741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45976.41539490741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45976.41539490741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45976.41539490741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45976.41539490741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45976.41539490741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45976.41539490741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45976.41539490741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45976.41539490741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45976.41539490741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45976.41539490741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45976.41539490741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45976.41539490741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45976.41539490741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45976.41539490741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45976.41539490741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45976.41539490741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45976.41539490741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45976.41539490741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45976.41539490741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45976.41539490741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45976.41539490741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45976.41539490741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45976.41539490741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45976.41539490741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45976.41539490741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45976.41539490741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45976.41539490741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45976.41539490741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45976.41539490741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45976.41539490741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45976.41539490741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45976.41539490741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272.9346773148136</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36421</v>
      </c>
      <c r="E3" s="95" t="s">
        <v>39021</v>
      </c>
      <c r="F3" s="96">
        <v>45975.803229166668</v>
      </c>
      <c r="G3" s="97">
        <f ca="1">IFERROR(NOW()-F3,"")</f>
        <v>0.6121657407420571</v>
      </c>
      <c r="H3" s="96">
        <v>45975.787465277775</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5</v>
      </c>
      <c r="D4" s="92" t="s">
        <v>31855</v>
      </c>
      <c r="E4" s="95" t="s">
        <v>39021</v>
      </c>
      <c r="F4" s="96">
        <v>45975.929351851853</v>
      </c>
      <c r="G4" s="97">
        <f ca="1">IFERROR(NOW()-F4,"")</f>
        <v>0.48604305555636529</v>
      </c>
      <c r="H4" s="96">
        <v>45975.921527777777</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1</v>
      </c>
      <c r="D5" s="92" t="s">
        <v>35964</v>
      </c>
      <c r="E5" s="95" t="s">
        <v>39021</v>
      </c>
      <c r="F5" s="96">
        <v>45976.18476851852</v>
      </c>
      <c r="G5" s="97">
        <f ca="1">IFERROR(NOW()-F5,"")</f>
        <v>0.2306263888895046</v>
      </c>
      <c r="H5" s="96">
        <v>45976.176817129628</v>
      </c>
      <c r="I5" s="135" t="str">
        <f>IFERROR(VLOOKUP(D5,DB!A:F,6,0),"")</f>
        <v>SCECO</v>
      </c>
      <c r="J5" s="135" t="str">
        <f>IFERROR(VLOOKUP(D5,DB!A:G,7,0),"")</f>
        <v>Dead</v>
      </c>
      <c r="K5" s="98" t="s">
        <v>39115</v>
      </c>
      <c r="L5" s="92" t="str">
        <f>IFERROR(VLOOKUP(D5,DB!A:I,9,0),"")</f>
        <v>Latis</v>
      </c>
    </row>
    <row r="6" spans="1:16" ht="15" customHeight="1">
      <c r="A6" s="135" t="s">
        <v>39116</v>
      </c>
      <c r="B6" s="135" t="str">
        <f>IFERROR(VLOOKUP(D6,DB!A:K,11,0),"")</f>
        <v>R4</v>
      </c>
      <c r="C6" s="94">
        <v>1</v>
      </c>
      <c r="D6" s="92" t="s">
        <v>32088</v>
      </c>
      <c r="E6" s="95" t="s">
        <v>39021</v>
      </c>
      <c r="F6" s="96">
        <v>45976.283148148148</v>
      </c>
      <c r="G6" s="97">
        <f ca="1">IFERROR(NOW()-F6,"")</f>
        <v>0.13224675926176133</v>
      </c>
      <c r="H6" s="96">
        <v>45976.277083333334</v>
      </c>
      <c r="I6" s="135" t="str">
        <f>IFERROR(VLOOKUP(D6,DB!A:F,6,0),"")</f>
        <v>SCECO</v>
      </c>
      <c r="J6" s="135" t="str">
        <f>IFERROR(VLOOKUP(D6,DB!A:G,7,0),"")</f>
        <v>Dead</v>
      </c>
      <c r="K6" s="98" t="s">
        <v>39117</v>
      </c>
      <c r="L6" s="92" t="str">
        <f>IFERROR(VLOOKUP(D6,DB!A:I,9,0),"")</f>
        <v>Latis</v>
      </c>
    </row>
    <row r="7" spans="1:16" ht="15" customHeight="1">
      <c r="A7" s="135"/>
      <c r="B7" s="135" t="str">
        <f>IFERROR(VLOOKUP(D7,DB!A:K,11,0),"")</f>
        <v/>
      </c>
      <c r="C7" s="94"/>
      <c r="D7" s="92"/>
      <c r="E7" s="95"/>
      <c r="F7" s="96"/>
      <c r="G7" s="97">
        <f ca="1">IFERROR(NOW()-F7,"")</f>
        <v>45976.41539490741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45976.41539490741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45976.41539490741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45976.41539490741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45976.41539490741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45976.41539490741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45976.41539490741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45976.41539490741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45976.41539490741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45976.41539490741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45976.41539490741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45976.41539490741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45976.41539490741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45976.41539490741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45976.41539490741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45976.41539490741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45976.41539490741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45976.41539490741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45976.41539490741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45976.41539490741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45976.41539490741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45976.41539490741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45976.41539490741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45976.41539490741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45976.41539490741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45976.41539490741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45976.41539490741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45976.41539490741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45976.41539490741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45976.41539490741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45976.41539490741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45976.41539490741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45976.41539490741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45976.41539490741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45976.41539490741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45976.41539490741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45976.41539490741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45976.41539490741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45976.41539490741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45976.41539490741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45976.41539490741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45976.41539490741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45976.41539490741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45976.41539490741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45976.41539490741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45976.41539490741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45976.41539490741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45976.41539490741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45976.41539490741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45976.41539490741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45976.41539490741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45976.41539490741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45976.41539490741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45976.41539490741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45976.41539490741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45976.41539490741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45976.41539490741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45976.41539490741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45976.41539490741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45976.41539490741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45976.41539490741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45976.41539490741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45976.41539490741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45976.41539490741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45976.41539490741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45976.41539490741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45976.41539490741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45976.41539490741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45976.41539490741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45976.41539490741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45976.41539490741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45976.41539490741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45976.41539490741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45976.41539490741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45976.41539490741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45976.41539490741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45976.41539490741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45976.41539490741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45976.41539490741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45976.41539490741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45976.41539490741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45976.41539490741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45976.41539490741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45976.41539490741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45976.41539490741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45976.41539490741</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45976.41539490741</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45976.41539490741</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45976.41539490741</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45976.41539490741</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45976.41539490741</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45976.41539490741</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45976.41539490741</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45976.41539490741</v>
      </c>
      <c r="H100" s="96"/>
      <c r="I100" s="135" t="str">
        <f>IFERROR(VLOOKUP(D100,DB!A:F,6,0),"")</f>
        <v/>
      </c>
      <c r="J100" s="135" t="str">
        <f>IFERROR(VLOOKUP(D100,DB!A:G,7,0),"")</f>
        <v/>
      </c>
      <c r="K100" s="98"/>
      <c r="L100" s="92" t="str">
        <f>IFERROR(VLOOKUP(D100,DB!A:I,9,0),"")</f>
        <v/>
      </c>
    </row>
  </sheetData>
  <dataValidations count="2">
    <dataValidation allowBlank="1" showInputMessage="1" showErrorMessage="1" sqref="E1" xr:uid="{A4F81451-56CC-4543-9497-104C4E44EE4B}"/>
    <dataValidation type="list" allowBlank="1" showInputMessage="1" showErrorMessage="1" sqref="E2:E1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84.58333472222148</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50.226517592593154</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27.754283796297386</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33332</v>
      </c>
      <c r="E6" s="124" t="s">
        <v>39021</v>
      </c>
      <c r="F6" s="157">
        <v>45976.195474537039</v>
      </c>
      <c r="G6" s="126">
        <f t="shared" ref="G6:G53" ca="1" si="2">IFERROR(NOW()-F6,"")</f>
        <v>0.21992037037125556</v>
      </c>
      <c r="H6" s="125">
        <v>45976.02925925926</v>
      </c>
      <c r="I6" s="124" t="str">
        <f>IFERROR(VLOOKUP(D6,DB!A:F,6,0),"")</f>
        <v>SCECO</v>
      </c>
      <c r="J6" s="124" t="str">
        <f>IFERROR(VLOOKUP(D6,DB!A:G,7,0),"")</f>
        <v>Dead</v>
      </c>
      <c r="K6" s="124" t="s">
        <v>39127</v>
      </c>
      <c r="L6" s="124" t="str">
        <f>IFERROR(VLOOKUP(D6,DB!A:I,9,0),"")</f>
        <v>Latis</v>
      </c>
    </row>
    <row r="7" spans="1:13">
      <c r="A7" s="124"/>
      <c r="B7" s="124" t="str">
        <f>IFERROR(VLOOKUP(D7,DB!A:K,11,0),"")</f>
        <v/>
      </c>
      <c r="C7" s="124"/>
      <c r="D7" s="124"/>
      <c r="E7" s="124"/>
      <c r="F7" s="124"/>
      <c r="G7" s="126">
        <f t="shared" ca="1" si="2"/>
        <v>45976.41539490741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45976.41539490741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45976.41539490741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45976.41539490741</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45976.41539490741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45976.41539490741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45976.41539490741</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45976.41539490741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45976.41539490741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45976.41539490741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45976.41539490741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45976.41539490741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45976.41539490741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45976.41539490741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45976.41539490741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45976.41539490741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45976.41539490741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45976.41539490741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45976.41539490741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45976.41539490741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45976.41539490741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45976.41539490741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45976.41539490741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45976.41539490741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45976.41539490741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45976.41539490741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45976.41539490741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45976.41539490741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45976.41539490741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45976.41539490741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45976.41539490741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45976.41539490741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45976.41539490741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45976.41539490741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45976.41539490741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45976.41539490741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45976.41539490741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45976.41539490741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45976.41539490741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45976.41539490741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45976.41539490741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45976.41539490741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45976.41539490741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45976.41539490741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45976.41539490741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45976.41539490741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45976.41539490741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45976.41539490741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45976.41539490741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45976.41539490741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45976.41539490741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45976.41539490741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45976.41539490741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45976.41539490741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45976.41539490741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45976.41539490741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45976.41539490741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45976.41539490741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45976.41539490741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45976.41539490741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45976.41539490741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45976.41539490741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45976.41539490741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45976.41539490741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45976.41539490741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45976.41539490741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45976.41539490741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45976.41539490741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45976.41539490741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45976.41539490741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45976.41539490741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45976.41539490741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45976.41539490741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45976.41539490741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45976.41539490741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45976.41539490741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45976.41539490741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45976.41539490741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45976.41539490741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45976.41539490741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45976.41539490741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45976.41539490741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45976.41539490741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45976.41539490741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45976.41539490741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45976.41539490741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45976.41539490741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45976.41539490741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45976.41539490741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45976.41539490741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45976.41539490741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45976.41539490741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45976.41539490741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45976.41539490741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45976.41539490741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45976.41539490741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45976.41539490741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45976.41539490741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45976.41539490741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45976.41539490741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45976.41539490741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45976.41539490741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45976.41539490741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45976.41539490741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45976.41539490741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45976.41539490741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45976.41539490741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45976.41539490741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45976.41539490741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45976.41539490741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45976.41539490741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45976.41539490741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45976.41539490741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45976.41539490741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45976.41539490741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45976.41539490741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45976.41539490741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45976.41539490741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45976.41539490741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45976.41539490741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45976.41539490741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45976.41539490741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45976.41539490741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45976.41539490741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45976.41539490741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45976.41539490741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45976.41539490741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45976.41539490741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45976.41539490741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45976.41539490741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45976.41539490741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45976.41539490741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45976.41539490741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45976.41539490741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45976.41539490741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45976.41539490741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45976.41539490741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45976.41539490741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45976.41539490741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45976.41539490741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45976.41539490741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45976.41539490741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45976.41539490741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45976.41539490741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45976.41539490741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45976.41539490741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45976.41539490741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45976.41539490741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45976.41539490741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45976.41539490741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45976.41539490741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45976.41539490741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45976.41539490741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45976.41539490741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45976.41539490741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45976.41539490741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45976.41539490741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45976.41539490741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45976.41539490741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45976.41539490741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45976.41539490741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45976.41539490741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45976.41539490741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45976.41539490741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45976.41539490741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45976.41539490741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45976.41539490741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45976.41539490741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45976.41539490741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45976.41539490741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45976.41539490741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45976.41539490741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45976.41539490741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45976.41539490741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45976.41539490741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45976.41539490741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45976.41539490741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45976.41539490741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45976.41539490741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45976.41539490741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45976.41539490741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45976.41539490741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45976.41539490741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45976.41539490741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45976.41539490741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45976.41539490741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45976.41539490741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45976.41539490741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45976.41539490741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45976.41539490741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45976.41539490741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45976.41539490741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45976.41539490741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45976.41539490741</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0" ca="1" si="0">IFERROR(NOW()-F2,"-")</f>
        <v>45976.41539490741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45976.41539490741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45976.41539490741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45976.41539490741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45976.41539490741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45976.41539490741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45976.41539490741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45976.41539490741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45976.41539490741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45976.41539490741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45976.41539490741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45976.41539490741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45976.41539490741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45976.41539490741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45976.41539490741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45976.41539490741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45976.41539490741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45976.41539490741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45976.41539490741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ref="G21:G84" ca="1" si="1">IFERROR(NOW()-F21,"-")</f>
        <v>45976.41539490741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45976.41539490741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45976.41539490741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45976.41539490741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45976.41539490741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45976.41539490741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45976.41539490741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45976.41539490741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45976.41539490741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45976.41539490741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45976.41539490741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45976.41539490741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45976.41539490741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45976.41539490741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45976.41539490741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45976.41539490741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45976.41539490741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45976.41539490741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45976.41539490741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45976.41539490741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45976.41539490741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45976.41539490741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45976.41539490741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45976.41539490741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45976.41539490741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45976.41539490741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45976.41539490741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45976.41539490741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45976.41539490741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45976.41539490741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45976.41539490741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45976.41539490741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45976.41539490741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45976.41539490741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45976.41539490741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45976.41539490741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45976.41539490741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45976.41539490741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45976.41539490741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45976.41539490741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45976.41539490741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45976.41539490741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45976.41539490741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45976.41539490741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45976.41539490741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45976.41539490741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45976.41539490741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45976.41539490741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45976.41539490741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45976.41539490741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45976.41539490741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45976.41539490741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45976.41539490741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45976.41539490741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45976.41539490741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45976.41539490741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45976.41539490741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45976.41539490741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45976.41539490741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45976.41539490741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45976.41539490741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45976.41539490741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45976.41539490741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45976.41539490741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ref="G85:G118" ca="1" si="2">IFERROR(NOW()-F85,"-")</f>
        <v>45976.41539490741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45976.41539490741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45976.41539490741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45976.41539490741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45976.41539490741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45976.41539490741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45976.41539490741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45976.41539490741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45976.41539490741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45976.41539490741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45976.41539490741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45976.41539490741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45976.41539490741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45976.41539490741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45976.41539490741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45976.41539490741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45976.41539490741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45976.41539490741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45976.41539490741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45976.41539490741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45976.41539490741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45976.41539490741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45976.41539490741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45976.41539490741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45976.41539490741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45976.41539490741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45976.41539490741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45976.41539490741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45976.41539490741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45976.41539490741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45976.41539490741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45976.41539490741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45976.41539490741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45976.41539490741</v>
      </c>
      <c r="H118" s="143"/>
      <c r="I118" s="141" t="str">
        <f>IFERROR(VLOOKUP(D118,DB!A:F,6,0),"")</f>
        <v/>
      </c>
      <c r="J118" s="141" t="str">
        <f>IFERROR(VLOOKUP(D118,DB!A:G,7,0),"")</f>
        <v/>
      </c>
      <c r="K118" s="144"/>
      <c r="L118" s="145" t="str">
        <f>IFERROR(VLOOKUP(D118,DB!A:I,9,0),"")</f>
        <v/>
      </c>
    </row>
  </sheetData>
  <dataValidations count="2">
    <dataValidation allowBlank="1" showInputMessage="1" showErrorMessage="1" sqref="E1" xr:uid="{9E1BC488-8814-4F8A-8DBE-742B3278AB71}"/>
    <dataValidation type="list" allowBlank="1" showInputMessage="1" showErrorMessage="1" sqref="E2:E11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2025-11-15T06:58:27Z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