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96" documentId="120_S{2AC9BD13-BADA-5192-A53E-5A8FF88502F6}" xr6:coauthVersionLast="47" xr6:coauthVersionMax="47" xr10:uidLastSave="{8818B16D-BAA2-4762-95D4-212614A6272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<sst xmlns="http://schemas.openxmlformats.org/spreadsheetml/2006/main" count="180306" uniqueCount="39136">
  <si>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</si>
  <si>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</si>
  <si>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</si>
  <si>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</si>
  <si>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</si>
  <si>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</si>
  <si>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</si>
  <si>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</si>
  <si>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</si>
  <si>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</si>
  <si>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</si>
  <si>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</si>
  <si>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</si>
  <si>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</si>
  <si>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</si>
  <si>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</si>
  <si>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</si>
  <si>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</si>
  <si>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</si>
  <si>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</si>
  <si>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</si>
  <si>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</si>
  <si>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</si>
  <si>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</si>
  <si>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</si>
  <si>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</si>
  <si>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</si>
  <si>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</si>
  <si>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</si>
  <si>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</si>
  <si>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</si>
  <si>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</si>
  <si>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</si>
  <si>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</si>
  <si>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</si>
  <si>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</si>
  <si>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</si>
  <si>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</si>
  <si>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</si>
  <si>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</si>
  <si>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</si>
  <si>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</si>
  <si>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</si>
  <si>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</si>
  <si>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</si>
  <si>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</si>
  <si>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</si>
  <si>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</si>
  <si>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</si>
  <si>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</si>
  <si>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</si>
  <si>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</si>
  <si>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</si>
  <si>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</si>
  <si>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</si>
  <si>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</si>
  <si>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</si>
  <si>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</si>
  <si>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</si>
  <si>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</si>
  <si>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</si>
  <si>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</si>
  <si>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</si>
  <si>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</si>
  <si>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</si>
  <si>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</si>
  <si>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</si>
  <si>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</si>
  <si>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</si>
  <si>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</si>
  <si>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</si>
  <si>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</si>
  <si>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</si>
  <si>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</si>
  <si>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</si>
  <si>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</si>
  <si>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</si>
  <si>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</si>
  <si>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</si>
  <si>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</si>
  <si>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</si>
  <si>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</si>
  <si>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</si>
  <si>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</si>
  <si>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</si>
  <si>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</si>
  <si>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</si>
  <si>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</si>
  <si>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</si>
  <si>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</si>
  <si>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</si>
  <si>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</si>
  <si>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</si>
  <si>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</si>
  <si>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</si>
  <si>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</si>
  <si>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</si>
  <si>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</si>
  <si>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</si>
  <si>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</si>
  <si>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</si>
  <si>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</si>
  <si>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</si>
  <si>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</si>
  <si>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</si>
  <si>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</si>
  <si>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</si>
  <si>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</si>
  <si>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</si>
  <si>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</si>
  <si>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</si>
  <si>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</si>
  <si>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</si>
  <si>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</si>
  <si>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</si>
  <si>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</si>
  <si>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</si>
  <si>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</si>
  <si>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</si>
  <si>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</si>
  <si>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</si>
  <si>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</si>
  <si>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</si>
  <si>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</si>
  <si>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</si>
  <si>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</si>
  <si>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</si>
  <si>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</si>
  <si>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</si>
  <si>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</si>
  <si>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</si>
  <si>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</si>
  <si>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</si>
  <si>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</si>
  <si>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</si>
  <si>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</si>
  <si>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</si>
  <si>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</si>
  <si>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</si>
  <si>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</si>
  <si>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</si>
  <si>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</si>
  <si>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</si>
  <si>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</si>
  <si>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</si>
  <si>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</si>
  <si>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</si>
  <si>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</si>
  <si>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</si>
  <si>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</si>
  <si>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</si>
  <si>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</si>
  <si>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</si>
  <si>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</si>
  <si>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</si>
  <si>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</si>
  <si>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</si>
  <si>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</si>
  <si>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</si>
  <si>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</si>
  <si>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</si>
  <si>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</si>
  <si>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</si>
  <si>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</si>
  <si>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</si>
  <si>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</si>
  <si>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</si>
  <si>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</si>
  <si>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</si>
  <si>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</si>
  <si>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</si>
  <si>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</si>
  <si>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</si>
  <si>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</si>
  <si>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</si>
  <si>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</si>
  <si>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</si>
  <si>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</si>
  <si>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</si>
  <si>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</si>
  <si>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</si>
  <si>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</si>
  <si>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</si>
  <si>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</si>
  <si>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</si>
  <si>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</si>
  <si>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</si>
  <si>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</si>
  <si>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</si>
  <si>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</si>
  <si>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</si>
  <si>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</si>
  <si>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</si>
  <si>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</si>
  <si>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</si>
  <si>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</si>
  <si>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</si>
  <si>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</si>
  <si>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</si>
  <si>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</si>
  <si>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</si>
  <si>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</si>
  <si>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</si>
  <si>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</si>
  <si>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</si>
  <si>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</si>
  <si>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</si>
  <si>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</si>
  <si>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</si>
  <si>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</si>
  <si>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</si>
  <si>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</si>
  <si>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</si>
  <si>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</si>
  <si>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</si>
  <si>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</si>
  <si>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</si>
  <si>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</si>
  <si>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</si>
  <si>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</si>
  <si>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</si>
  <si>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</si>
  <si>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</si>
  <si>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</si>
  <si>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</si>
  <si>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</si>
  <si>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</si>
  <si>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</si>
  <si>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</si>
  <si>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</si>
  <si>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</si>
  <si>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</si>
  <si>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</si>
  <si>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</si>
  <si>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</si>
  <si>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</si>
  <si>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</si>
  <si>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</si>
  <si>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</si>
  <si>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</si>
  <si>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</si>
  <si>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</si>
  <si>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</si>
  <si>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</si>
  <si>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</si>
  <si>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</si>
  <si>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</si>
  <si>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</si>
  <si>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</si>
  <si>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</si>
  <si>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</si>
  <si>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</si>
  <si>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</si>
  <si>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</si>
  <si>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</si>
  <si>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</si>
  <si>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</si>
  <si>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</si>
  <si>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</si>
  <si>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</si>
  <si>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</si>
  <si>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</si>
  <si>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</si>
  <si>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</si>
  <si>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</si>
  <si>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</si>
  <si>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</si>
  <si>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</si>
  <si>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</si>
  <si>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</si>
  <si>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</si>
  <si>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</si>
  <si>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</si>
  <si>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</si>
  <si>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</si>
  <si>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</si>
  <si>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</si>
  <si>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</si>
  <si>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</si>
  <si>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</si>
  <si>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</si>
  <si>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</si>
  <si>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</si>
  <si>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</si>
  <si>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</si>
  <si>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</si>
  <si>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</si>
  <si>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</si>
  <si>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</si>
  <si>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</si>
  <si>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</si>
  <si>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</si>
  <si>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</si>
  <si>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</si>
  <si>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</si>
  <si>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</si>
  <si>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</si>
  <si>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</si>
  <si>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</si>
  <si>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</si>
  <si>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</si>
  <si>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</si>
  <si>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</si>
  <si>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</si>
  <si>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</si>
  <si>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</si>
  <si>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</si>
  <si>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</si>
  <si>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</si>
  <si>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</si>
  <si>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</si>
  <si>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</si>
  <si>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</si>
  <si>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</si>
  <si>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</si>
  <si>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</si>
  <si>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</si>
  <si>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</si>
  <si>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</si>
  <si>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</si>
  <si>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</si>
  <si>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</si>
  <si>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</si>
  <si>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</si>
  <si>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</si>
  <si>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</si>
  <si>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</si>
  <si>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</si>
  <si>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</si>
  <si>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</si>
  <si>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</si>
  <si>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</si>
  <si>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</si>
  <si>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</si>
  <si>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</si>
  <si>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</si>
  <si>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</si>
  <si>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</si>
  <si>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</si>
  <si>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</si>
  <si>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</si>
  <si>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</si>
  <si>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</si>
  <si>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</si>
  <si>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</si>
  <si>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</si>
  <si>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</si>
  <si>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</si>
  <si>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</si>
  <si>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</si>
  <si>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</si>
  <si>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</si>
  <si>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</si>
  <si>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</si>
  <si>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</si>
  <si>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</si>
  <si>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</si>
  <si>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</si>
  <si>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</si>
  <si>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</si>
  <si>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</si>
  <si>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</si>
  <si>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</si>
  <si>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</si>
  <si>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</si>
  <si>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</si>
  <si>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</si>
  <si>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</si>
  <si>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</si>
  <si>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</si>
  <si>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</si>
  <si>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</si>
  <si>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</si>
  <si>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</si>
  <si>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</si>
  <si>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</si>
  <si>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</si>
  <si>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</si>
  <si>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</si>
  <si>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</si>
  <si>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</si>
  <si>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</si>
  <si>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</si>
  <si>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</si>
  <si>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</si>
  <si>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</si>
  <si>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</si>
  <si>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</si>
  <si>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</si>
  <si>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</si>
  <si>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</si>
  <si>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</si>
  <si>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</si>
  <si>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</si>
  <si>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</si>
  <si>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</si>
  <si>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</si>
  <si>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</si>
  <si>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</si>
  <si>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</si>
  <si>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</si>
  <si>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</si>
  <si>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</si>
  <si>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</si>
  <si>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</si>
  <si>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</si>
  <si>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</si>
  <si>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</si>
  <si>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</si>
  <si>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</si>
  <si>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</si>
  <si>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</si>
  <si>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</si>
  <si>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</si>
  <si>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</si>
  <si>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</si>
  <si>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</si>
  <si>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</si>
  <si>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</si>
  <si>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</si>
  <si>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</si>
  <si>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</si>
  <si>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</si>
  <si>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</si>
  <si>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</si>
  <si>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</si>
  <si>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</si>
  <si>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</si>
  <si>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</si>
  <si>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</si>
  <si>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</si>
  <si>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</si>
  <si>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</si>
  <si>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</si>
  <si>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</si>
  <si>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</si>
  <si>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</si>
  <si>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</si>
  <si>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</si>
  <si>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</si>
  <si>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</si>
  <si>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</si>
  <si>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</si>
  <si>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</si>
  <si>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</si>
  <si>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</si>
  <si>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</si>
  <si>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</si>
  <si>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</si>
  <si>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</si>
  <si>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</si>
  <si>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</si>
  <si>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</si>
  <si>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</si>
  <si>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</si>
  <si>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</si>
  <si>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</si>
  <si>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</si>
  <si>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</si>
  <si>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</si>
  <si>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</si>
  <si>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</si>
  <si>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</si>
  <si>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</si>
  <si>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</si>
  <si>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</si>
  <si>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</si>
  <si>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</si>
  <si>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</si>
  <si>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</si>
  <si>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</si>
  <si>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</si>
  <si>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</si>
  <si>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</si>
  <si>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</si>
  <si>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</si>
  <si>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</si>
  <si>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</si>
  <si>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</si>
  <si>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</si>
  <si>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</si>
  <si>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</si>
  <si>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</si>
  <si>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</si>
  <si>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</si>
  <si>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</si>
  <si>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</si>
  <si>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</si>
  <si>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</si>
  <si>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</si>
  <si>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</si>
  <si>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</si>
  <si>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</si>
  <si>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</si>
  <si>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</si>
  <si>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</si>
  <si>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</si>
  <si>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</si>
  <si>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</si>
  <si>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</si>
  <si>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</si>
  <si>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</si>
  <si>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</si>
  <si>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</si>
  <si>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</si>
  <si>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</si>
  <si>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</si>
  <si>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</si>
  <si>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</si>
  <si>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</si>
  <si>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</si>
  <si>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</si>
  <si>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</si>
  <si>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</si>
  <si>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</si>
  <si>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</si>
  <si>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</si>
  <si>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</si>
  <si>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</si>
  <si>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</si>
  <si>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</si>
  <si>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</si>
  <si>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</si>
  <si>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</si>
  <si>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</si>
  <si>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</si>
  <si>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</si>
  <si>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</si>
  <si>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</si>
  <si>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</si>
  <si>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</si>
  <si>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</si>
  <si>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</si>
  <si>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</si>
  <si>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</si>
  <si>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</si>
  <si>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</si>
  <si>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</si>
  <si>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</si>
  <si>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</si>
  <si>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</si>
  <si>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</si>
  <si>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</si>
  <si>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</si>
  <si>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</si>
  <si>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</si>
  <si>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</si>
  <si>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</si>
  <si>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</si>
  <si>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</si>
  <si>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</si>
  <si>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</si>
  <si>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</si>
  <si>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</si>
  <si>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</si>
  <si>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</si>
  <si>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</si>
  <si>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</si>
  <si>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</si>
  <si>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</si>
  <si>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</si>
  <si>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</si>
  <si>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</si>
  <si>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</si>
  <si>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</si>
  <si>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</si>
  <si>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</si>
  <si>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</si>
  <si>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</si>
  <si>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</si>
  <si>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</si>
  <si>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</si>
  <si>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</si>
  <si>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</si>
  <si>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</si>
  <si>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</si>
  <si>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</si>
  <si>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</si>
  <si>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</si>
  <si>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</si>
  <si>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</si>
  <si>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</si>
  <si>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</si>
  <si>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</si>
  <si>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</si>
  <si>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</si>
  <si>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</si>
  <si>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</si>
  <si>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</si>
  <si>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</si>
  <si>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</si>
  <si>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</si>
  <si>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</si>
  <si>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</si>
  <si>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</si>
  <si>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</si>
  <si>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</si>
  <si>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</si>
  <si>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</si>
  <si>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</si>
  <si>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</si>
  <si>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</si>
  <si>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</si>
  <si>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</si>
  <si>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</si>
  <si>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</si>
  <si>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</si>
  <si>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</si>
  <si>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</si>
  <si>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</si>
  <si>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</si>
  <si>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</si>
  <si>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</si>
  <si>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</si>
  <si>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</si>
  <si>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</si>
  <si>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</si>
  <si>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</si>
  <si>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</si>
  <si>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</si>
  <si>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</si>
  <si>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</si>
  <si>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</si>
  <si>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</si>
  <si>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</si>
  <si>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</si>
  <si>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</si>
  <si>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</si>
  <si>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</si>
  <si>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</si>
  <si>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</si>
  <si>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</si>
  <si>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</si>
  <si>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</si>
  <si>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</si>
  <si>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</si>
  <si>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</si>
  <si>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</si>
  <si>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</si>
  <si>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</si>
  <si>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</si>
  <si>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</si>
  <si>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</si>
  <si>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</si>
  <si>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</si>
  <si>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</si>
  <si>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</si>
  <si>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</si>
  <si>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</si>
  <si>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</si>
  <si>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</si>
  <si>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</si>
  <si>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</si>
  <si>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</si>
  <si>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</si>
  <si>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</si>
  <si>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</si>
  <si>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</si>
  <si>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</si>
  <si>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</si>
  <si>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</si>
  <si>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</si>
  <si>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</si>
  <si>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</si>
  <si>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</si>
  <si>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</si>
  <si>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</si>
  <si>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</si>
  <si>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</si>
  <si>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</si>
  <si>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</si>
  <si>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</si>
  <si>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</si>
  <si>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</si>
  <si>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</si>
  <si>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</si>
  <si>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</si>
  <si>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</si>
  <si>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</si>
  <si>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</si>
  <si>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</si>
  <si>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</si>
  <si>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</si>
  <si>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</si>
  <si>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</si>
  <si>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</si>
  <si>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</si>
  <si>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</si>
  <si>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</si>
  <si>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</si>
  <si>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</si>
  <si>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</si>
  <si>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</si>
  <si>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</si>
  <si>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</si>
  <si>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</si>
  <si>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</si>
  <si>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</si>
  <si>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</si>
  <si>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</si>
  <si>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</si>
  <si>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</si>
  <si>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</si>
  <si>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</si>
  <si>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</si>
  <si>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</si>
  <si>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</si>
  <si>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</si>
  <si>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</si>
  <si>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</si>
  <si>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</si>
  <si>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</si>
  <si>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</si>
  <si>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</si>
  <si>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</si>
  <si>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</si>
  <si>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</si>
  <si>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</si>
  <si>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</si>
  <si>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</si>
  <si>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</si>
  <si>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</si>
  <si>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</si>
  <si>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</si>
  <si>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</si>
  <si>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</si>
  <si>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</si>
  <si>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</si>
  <si>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</si>
  <si>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</si>
  <si>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</si>
  <si>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</si>
  <si>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</si>
  <si>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</si>
  <si>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</si>
  <si>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</si>
  <si>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</si>
  <si>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</si>
  <si>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</si>
  <si>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</si>
  <si>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</si>
  <si>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</si>
  <si>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</si>
  <si>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</si>
  <si>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</si>
  <si>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</si>
  <si>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</si>
  <si>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</si>
  <si>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</si>
  <si>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</si>
  <si>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</si>
  <si>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</si>
  <si>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</si>
  <si>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</si>
  <si>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</si>
  <si>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</si>
  <si>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</si>
  <si>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</si>
  <si>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</si>
  <si>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</si>
  <si>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</si>
  <si>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</si>
  <si>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</si>
  <si>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</si>
  <si>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</si>
  <si>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</si>
  <si>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</si>
  <si>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</si>
  <si>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</si>
  <si>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</si>
  <si>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</si>
  <si>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</si>
  <si>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</si>
  <si>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</si>
  <si>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</si>
  <si>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</si>
  <si>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</si>
  <si>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</si>
  <si>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</si>
  <si>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</si>
  <si>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</si>
  <si>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</si>
  <si>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</si>
  <si>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</si>
  <si>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</si>
  <si>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</si>
  <si>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</si>
  <si>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</si>
  <si>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</si>
  <si>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</si>
  <si>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</si>
  <si>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</si>
  <si>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</si>
  <si>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</si>
  <si>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</si>
  <si>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</si>
  <si>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</si>
  <si>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</si>
  <si>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</si>
  <si>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</si>
  <si>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</si>
  <si>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</si>
  <si>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</si>
  <si>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</si>
  <si>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</si>
  <si>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</si>
  <si>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</si>
  <si>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</si>
  <si>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</si>
  <si>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</si>
  <si>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</si>
  <si>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</si>
  <si>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</si>
  <si>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</si>
  <si>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</si>
  <si>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</si>
  <si>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</si>
  <si>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</si>
  <si>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</si>
  <si>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</si>
  <si>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</si>
  <si>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</si>
  <si>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</si>
  <si>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</si>
  <si>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</si>
  <si>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</si>
  <si>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</si>
  <si>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</si>
  <si>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</si>
  <si>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</si>
  <si>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</si>
  <si>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</si>
  <si>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</si>
  <si>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</si>
  <si>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</si>
  <si>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</si>
  <si>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</si>
  <si>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</si>
  <si>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</si>
  <si>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</si>
  <si>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</si>
  <si>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</si>
  <si>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</si>
  <si>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</si>
  <si>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</si>
  <si>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</si>
  <si>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</si>
  <si>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</si>
  <si>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</si>
  <si>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</si>
  <si>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</si>
  <si>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</si>
  <si>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</si>
  <si>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</si>
  <si>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</si>
  <si>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</si>
  <si>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</si>
  <si>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</si>
  <si>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</si>
  <si>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</si>
  <si>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</si>
  <si>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</si>
  <si>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</si>
  <si>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</si>
  <si>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</si>
  <si>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</si>
  <si>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</si>
  <si>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</si>
  <si>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</si>
  <si>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</si>
  <si>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</si>
  <si>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</si>
  <si>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</si>
  <si>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</si>
  <si>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</si>
  <si>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</si>
  <si>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</si>
  <si>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</si>
  <si>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</si>
  <si>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</si>
  <si>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</si>
  <si>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</si>
  <si>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</si>
  <si>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</si>
  <si>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</si>
  <si>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</si>
  <si>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</si>
  <si>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</si>
  <si>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</si>
  <si>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</si>
  <si>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</si>
  <si>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</si>
  <si>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</si>
  <si>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</si>
  <si>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</si>
  <si>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</si>
  <si>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</si>
  <si>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</si>
  <si>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</si>
  <si>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</si>
  <si>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</si>
  <si>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</si>
  <si>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</si>
  <si>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</si>
  <si>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</si>
  <si>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</si>
  <si>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</si>
  <si>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</si>
  <si>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</si>
  <si>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</si>
  <si>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</si>
  <si>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</si>
  <si>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</si>
  <si>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</si>
  <si>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</si>
  <si>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</si>
  <si>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</si>
  <si>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</si>
  <si>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</si>
  <si>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</si>
  <si>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</si>
  <si>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</si>
  <si>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</si>
  <si>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</si>
  <si>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</si>
  <si>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</si>
  <si>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</si>
  <si>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</si>
  <si>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</si>
  <si>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</si>
  <si>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</si>
  <si>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</si>
  <si>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</si>
  <si>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</si>
  <si>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</si>
  <si>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</si>
  <si>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</si>
  <si>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</si>
  <si>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</si>
  <si>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</si>
  <si>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</si>
  <si>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</si>
  <si>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</si>
  <si>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</si>
  <si>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</si>
  <si>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</si>
  <si>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</si>
  <si>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</si>
  <si>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</si>
  <si>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</si>
  <si>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</si>
  <si>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</si>
  <si>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</si>
  <si>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</si>
  <si>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</si>
  <si>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</si>
  <si>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</si>
  <si>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</si>
  <si>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</si>
  <si>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</si>
  <si>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</si>
  <si>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</si>
  <si>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</si>
  <si>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</si>
  <si>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</si>
  <si>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</si>
  <si>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</si>
  <si>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</si>
  <si>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</si>
  <si>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</si>
  <si>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</si>
  <si>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</si>
  <si>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</si>
  <si>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</si>
  <si>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</si>
  <si>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</si>
  <si>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</si>
  <si>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</si>
  <si>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</si>
  <si>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</si>
  <si>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</si>
  <si>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</si>
  <si>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</si>
  <si>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</si>
  <si>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</si>
  <si>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</si>
  <si>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</si>
  <si>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</si>
  <si>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</si>
  <si>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</si>
  <si>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</si>
  <si>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</si>
  <si>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</si>
  <si>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</si>
  <si>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</si>
  <si>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</si>
  <si>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</si>
  <si>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</si>
  <si>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</si>
  <si>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</si>
  <si>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</si>
  <si>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</si>
  <si>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</si>
  <si>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</si>
  <si>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</si>
  <si>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</si>
  <si>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</si>
  <si>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</si>
  <si>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</si>
  <si>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</si>
  <si>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</si>
  <si>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</si>
  <si>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</si>
  <si>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</si>
  <si>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</si>
  <si>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</si>
  <si>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</si>
  <si>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</si>
  <si>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</si>
  <si>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</si>
  <si>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</si>
  <si>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</si>
  <si>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</si>
  <si>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</si>
  <si>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</si>
  <si>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</si>
  <si>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</si>
  <si>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</si>
  <si>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</si>
  <si>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</si>
  <si>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</si>
  <si>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</si>
  <si>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</si>
  <si>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</si>
  <si>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</si>
  <si>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</si>
  <si>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</si>
  <si>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</si>
  <si>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</si>
  <si>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</si>
  <si>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</si>
  <si>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</si>
  <si>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</si>
  <si>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</si>
  <si>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</si>
  <si>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</si>
  <si>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</si>
  <si>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</si>
  <si>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</si>
  <si>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</si>
  <si>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</si>
  <si>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</si>
  <si>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</si>
  <si>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</si>
  <si>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</si>
  <si>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</si>
  <si>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</si>
  <si>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</si>
  <si>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</si>
  <si>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</si>
  <si>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</si>
  <si>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</si>
  <si>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</si>
  <si>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</si>
  <si>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</si>
  <si>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</si>
  <si>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</si>
  <si>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</si>
  <si>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</si>
  <si>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</si>
  <si>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</si>
  <si>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</si>
  <si>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</si>
  <si>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</si>
  <si>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</si>
  <si>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</si>
  <si>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</si>
  <si>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</si>
  <si>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</si>
  <si>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</si>
  <si>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</si>
  <si>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</si>
  <si>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</si>
  <si>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</si>
  <si>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</si>
  <si>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</si>
  <si>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</si>
  <si>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</si>
  <si>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</si>
  <si>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</si>
  <si>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</si>
  <si>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</si>
  <si>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</si>
  <si>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</si>
  <si>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</si>
  <si>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</si>
  <si>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</si>
  <si>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</si>
  <si>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</si>
  <si>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</si>
  <si>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</si>
  <si>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</si>
  <si>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</si>
  <si>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</si>
  <si>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</si>
  <si>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</si>
  <si>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</si>
  <si>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</si>
  <si>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</si>
  <si>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</si>
  <si>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</si>
  <si>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</si>
  <si>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</si>
  <si>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</si>
  <si>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</si>
  <si>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</si>
  <si>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</si>
  <si>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</si>
  <si>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</si>
  <si>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</si>
  <si>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</si>
  <si>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</si>
  <si>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</si>
  <si>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</si>
  <si>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</si>
  <si>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</si>
  <si>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</si>
  <si>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</si>
  <si>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</si>
  <si>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</si>
  <si>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</si>
  <si>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</si>
  <si>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</si>
  <si>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</si>
  <si>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</si>
  <si>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</si>
  <si>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</si>
  <si>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</si>
  <si>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</si>
  <si>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</si>
  <si>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</si>
  <si>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</si>
  <si>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</si>
  <si>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</si>
  <si>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</si>
  <si>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</si>
  <si>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</si>
  <si>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</si>
  <si>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</si>
  <si>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</si>
  <si>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</si>
  <si>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</si>
  <si>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</si>
  <si>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</si>
  <si>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</si>
  <si>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</si>
  <si>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</si>
  <si>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</si>
  <si>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</si>
  <si>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</si>
  <si>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</si>
  <si>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</si>
  <si>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</si>
  <si>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</si>
  <si>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</si>
  <si>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</si>
  <si>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</si>
  <si>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</si>
  <si>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</si>
  <si>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</si>
  <si>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</si>
  <si>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</si>
  <si>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</si>
  <si>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</si>
  <si>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</si>
  <si>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</si>
  <si>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</si>
  <si>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</si>
  <si>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</si>
  <si>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</si>
  <si>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</si>
  <si>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</si>
  <si>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</si>
  <si>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</si>
  <si>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</si>
  <si>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</si>
  <si>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</si>
  <si>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</si>
  <si>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</si>
  <si>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</si>
  <si>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</si>
  <si>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</si>
  <si>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</si>
  <si>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</si>
  <si>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</si>
  <si>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</si>
  <si>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</si>
  <si>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</si>
  <si>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</si>
  <si>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</si>
  <si>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</si>
  <si>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</si>
  <si>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</si>
  <si>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</si>
  <si>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</si>
  <si>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</si>
  <si>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</si>
  <si>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</si>
  <si>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</si>
  <si>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</si>
  <si>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</si>
  <si>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</si>
  <si>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</si>
  <si>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</si>
  <si>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</si>
  <si>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</si>
  <si>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</si>
  <si>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</si>
  <si>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</si>
  <si>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</si>
  <si>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</si>
  <si>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</si>
  <si>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</si>
  <si>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</si>
  <si>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</si>
  <si>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</si>
  <si>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</si>
  <si>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</si>
  <si>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</si>
  <si>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</si>
  <si>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</si>
  <si>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</si>
  <si>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</si>
  <si>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</si>
  <si>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</si>
  <si>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</si>
  <si>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</si>
  <si>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</si>
  <si>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</si>
  <si>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</si>
  <si>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</si>
  <si>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</si>
  <si>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</si>
  <si>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</si>
  <si>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</si>
  <si>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</si>
  <si>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</si>
  <si>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</si>
  <si>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</si>
  <si>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</si>
  <si>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</si>
  <si>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</si>
  <si>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</si>
  <si>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</si>
  <si>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</si>
  <si>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</si>
  <si>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</si>
  <si>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</si>
  <si>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</si>
  <si>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</si>
  <si>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</si>
  <si>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</si>
  <si>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</si>
  <si>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</si>
  <si>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</si>
  <si>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</si>
  <si>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</si>
  <si>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</si>
  <si>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</si>
  <si>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</si>
  <si>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</si>
  <si>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</si>
  <si>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</si>
  <si>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</si>
  <si>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</si>
  <si>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</si>
  <si>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</si>
  <si>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</si>
  <si>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</si>
  <si>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</si>
  <si>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</si>
  <si>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</si>
  <si>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</si>
  <si>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</si>
  <si>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</si>
  <si>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</si>
  <si>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</si>
  <si>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</si>
  <si>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</si>
  <si>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</si>
  <si>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</si>
  <si>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</si>
  <si>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</si>
  <si>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</si>
  <si>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</si>
  <si>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</si>
  <si>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</si>
  <si>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</si>
  <si>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</si>
  <si>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</si>
  <si>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</si>
  <si>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</si>
  <si>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</si>
  <si>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</si>
  <si>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</si>
  <si>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</si>
  <si>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</si>
  <si>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</si>
  <si>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</si>
  <si>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</si>
  <si>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</si>
  <si>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</si>
  <si>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</si>
  <si>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</si>
  <si>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</si>
  <si>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</si>
  <si>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</si>
  <si>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</si>
  <si>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</si>
  <si>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</si>
  <si>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</si>
  <si>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</si>
  <si>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</si>
  <si>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</si>
  <si>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</si>
  <si>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</si>
  <si>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</si>
  <si>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</si>
  <si>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</si>
  <si>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</si>
  <si>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</si>
  <si>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</si>
  <si>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</si>
  <si>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</si>
  <si>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</si>
  <si>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</si>
  <si>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</si>
  <si>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</si>
  <si>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</si>
  <si>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</si>
  <si>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</si>
  <si>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</si>
  <si>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</si>
  <si>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</si>
  <si>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</si>
  <si>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</si>
  <si>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</si>
  <si>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</si>
  <si>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</si>
  <si>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</si>
  <si>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</si>
  <si>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</si>
  <si>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</si>
  <si>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</si>
  <si>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</si>
  <si>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</si>
  <si>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</si>
  <si>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</si>
  <si>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</si>
  <si>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</si>
  <si>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</si>
  <si>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</si>
  <si>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</si>
  <si>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</si>
  <si>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</si>
  <si>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</si>
  <si>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</si>
  <si>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</si>
  <si>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</si>
  <si>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</si>
  <si>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</si>
  <si>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</si>
  <si>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</si>
  <si>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</si>
  <si>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</si>
  <si>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</si>
  <si>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</si>
  <si>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</si>
  <si>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</si>
  <si>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</si>
  <si>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</si>
  <si>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</si>
  <si>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</si>
  <si>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</si>
  <si>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</si>
  <si>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</si>
  <si>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</si>
  <si>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</si>
  <si>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</si>
  <si>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</si>
  <si>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</si>
  <si>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</si>
  <si>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</si>
  <si>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</si>
  <si>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</si>
  <si>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</si>
  <si>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</si>
  <si>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</si>
  <si>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</si>
  <si>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</si>
  <si>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</si>
  <si>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</si>
  <si>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</si>
  <si>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</si>
  <si>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</si>
  <si>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</si>
  <si>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</si>
  <si>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</si>
  <si>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</si>
  <si>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</si>
  <si>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</si>
  <si>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</si>
  <si>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</si>
  <si>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</si>
  <si>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</si>
  <si>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</si>
  <si>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</si>
  <si>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</si>
  <si>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</si>
  <si>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</si>
  <si>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</si>
  <si>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</si>
  <si>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</si>
  <si>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</si>
  <si>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</si>
  <si>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</si>
  <si>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</si>
  <si>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</si>
  <si>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</si>
  <si>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</si>
  <si>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</si>
  <si>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</si>
  <si>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</si>
  <si>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</si>
  <si>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</si>
  <si>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</si>
  <si>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</si>
  <si>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</si>
  <si>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</si>
  <si>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</si>
  <si>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</si>
  <si>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</si>
  <si>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</si>
  <si>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</si>
  <si>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</si>
  <si>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</si>
  <si>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</si>
  <si>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</si>
  <si>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</si>
  <si>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</si>
  <si>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</si>
  <si>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</si>
  <si>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</si>
  <si>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</si>
  <si>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</si>
  <si>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</si>
  <si>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</si>
  <si>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</si>
  <si>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</si>
  <si>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</si>
  <si>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</si>
  <si>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</si>
  <si>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</si>
  <si>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</si>
  <si>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</si>
  <si>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</si>
  <si>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</si>
  <si>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</si>
  <si>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</si>
  <si>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</si>
  <si>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</si>
  <si>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</si>
  <si>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</si>
  <si>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</si>
  <si>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</si>
  <si>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</si>
  <si>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</si>
  <si>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</si>
  <si>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</si>
  <si>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</si>
  <si>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</si>
  <si>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</si>
  <si>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</si>
  <si>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</si>
  <si>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</si>
  <si>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</si>
  <si>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</si>
  <si>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</si>
  <si>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</si>
  <si>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</si>
  <si>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</si>
  <si>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</si>
  <si>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</si>
  <si>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</si>
  <si>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</si>
  <si>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</si>
  <si>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</si>
  <si>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</si>
  <si>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</si>
  <si>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</si>
  <si>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</si>
  <si>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</si>
  <si>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</si>
  <si>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</si>
  <si>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</si>
  <si>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</si>
  <si>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</si>
  <si>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</si>
  <si>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</si>
  <si>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</si>
  <si>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</si>
  <si>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</si>
  <si>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</si>
  <si>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</si>
  <si>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</si>
  <si>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</si>
  <si>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</si>
  <si>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</si>
  <si>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</si>
  <si>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</si>
  <si>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</si>
  <si>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</si>
  <si>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</si>
  <si>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</si>
  <si>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</si>
  <si>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</si>
  <si>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</si>
  <si>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</si>
  <si>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</si>
  <si>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</si>
  <si>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</si>
  <si>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</si>
  <si>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</si>
  <si>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</si>
  <si>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</si>
  <si>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</si>
  <si>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</si>
  <si>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</si>
  <si>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</si>
  <si>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</si>
  <si>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</si>
  <si>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</si>
  <si>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</si>
  <si>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</si>
  <si>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</si>
  <si>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</si>
  <si>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</si>
  <si>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</si>
  <si>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</si>
  <si>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</si>
  <si>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</si>
  <si>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</si>
  <si>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</si>
  <si>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</si>
  <si>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</si>
  <si>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</si>
  <si>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</si>
  <si>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</si>
  <si>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</si>
  <si>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</si>
  <si>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</si>
  <si>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</si>
  <si>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</si>
  <si>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</si>
  <si>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</si>
  <si>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</si>
  <si>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</si>
  <si>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</si>
  <si>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</si>
  <si>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</si>
  <si>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</si>
  <si>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</si>
  <si>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</si>
  <si>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</si>
  <si>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</si>
  <si>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</si>
  <si>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</si>
  <si>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</si>
  <si>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</si>
  <si>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</si>
  <si>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</si>
  <si>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</si>
  <si>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</si>
  <si>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</si>
  <si>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</si>
  <si>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</si>
  <si>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</si>
  <si>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</si>
  <si>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</si>
  <si>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</si>
  <si>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</si>
  <si>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</si>
  <si>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</si>
  <si>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</si>
  <si>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</si>
  <si>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</si>
  <si>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</si>
  <si>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</si>
  <si>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</si>
  <si>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</si>
  <si>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</si>
  <si>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</si>
  <si>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</si>
  <si>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</si>
  <si>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</si>
  <si>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</si>
  <si>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</si>
  <si>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</si>
  <si>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</si>
  <si>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</si>
  <si>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</si>
  <si>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</si>
  <si>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</si>
  <si>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</si>
  <si>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</si>
  <si>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</si>
  <si>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</si>
  <si>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</si>
  <si>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</si>
  <si>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</si>
  <si>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</si>
  <si>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</si>
  <si>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</si>
  <si>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</si>
  <si>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</si>
  <si>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</si>
  <si>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</si>
  <si>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</si>
  <si>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</si>
  <si>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</si>
  <si>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</si>
  <si>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</si>
  <si>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</si>
  <si>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</si>
  <si>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</si>
  <si>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</si>
  <si>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</si>
  <si>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</si>
  <si>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</si>
  <si>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</si>
  <si>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</si>
  <si>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</si>
  <si>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</si>
  <si>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</si>
  <si>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</si>
  <si>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</si>
  <si>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</si>
  <si>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</si>
  <si>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</si>
  <si>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</si>
  <si>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</si>
  <si>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</si>
  <si>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</si>
  <si>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</si>
  <si>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</si>
  <si>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</si>
  <si>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</si>
  <si>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</si>
  <si>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</si>
  <si>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</si>
  <si>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</si>
  <si>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</si>
  <si>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</si>
  <si>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</si>
  <si>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</si>
  <si>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</si>
  <si>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</si>
  <si>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</si>
  <si>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</si>
  <si>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</si>
  <si>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</si>
  <si>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</si>
  <si>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</si>
  <si>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</si>
  <si>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</si>
  <si>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</si>
  <si>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</si>
  <si>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</si>
  <si>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</si>
  <si>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</si>
  <si>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</si>
  <si>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</si>
  <si>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</si>
  <si>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</si>
  <si>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</si>
  <si>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</si>
  <si>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</si>
  <si>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</si>
  <si>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</si>
  <si>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</si>
  <si>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</si>
  <si>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</si>
  <si>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</si>
  <si>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</si>
  <si>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</si>
  <si>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</si>
  <si>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</si>
  <si>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</si>
  <si>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</si>
  <si>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</si>
  <si>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</si>
  <si>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</si>
  <si>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</si>
  <si>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</si>
  <si>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</si>
  <si>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</si>
  <si>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</si>
  <si>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</si>
  <si>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</si>
  <si>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</si>
  <si>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</si>
  <si>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</si>
  <si>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</si>
  <si>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</si>
  <si>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</si>
  <si>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</si>
  <si>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</si>
  <si>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</si>
  <si>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</si>
  <si>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</si>
  <si>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</si>
  <si>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</si>
  <si>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</si>
  <si>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</si>
  <si>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</si>
  <si>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</si>
  <si>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</si>
  <si>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</si>
  <si>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</si>
  <si>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</si>
  <si>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</si>
  <si>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</si>
  <si>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</si>
  <si>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</si>
  <si>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</si>
  <si>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</si>
  <si>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</si>
  <si>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</si>
  <si>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</si>
  <si>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</si>
  <si>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</si>
  <si>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</si>
  <si>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</si>
  <si>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</si>
  <si>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</si>
  <si>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</si>
  <si>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</si>
  <si>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</si>
  <si>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</si>
  <si>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</si>
  <si>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</si>
  <si>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</si>
  <si>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</si>
  <si>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</si>
  <si>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</si>
  <si>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</si>
  <si>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</si>
  <si>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</si>
  <si>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</si>
  <si>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</si>
  <si>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</si>
  <si>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</si>
  <si>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</si>
  <si>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</si>
  <si>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</si>
  <si>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</si>
  <si>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</si>
  <si>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</si>
  <si>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</si>
  <si>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</si>
  <si>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</si>
  <si>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</si>
  <si>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</si>
  <si>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</si>
  <si>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</si>
  <si>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</si>
  <si>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</si>
  <si>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</si>
  <si>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</si>
  <si>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</si>
  <si>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</si>
  <si>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</si>
  <si>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</si>
  <si>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</si>
  <si>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</si>
  <si>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</si>
  <si>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</si>
  <si>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</si>
  <si>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</si>
  <si>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</si>
  <si>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</si>
  <si>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</si>
  <si>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</si>
  <si>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</si>
  <si>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</si>
  <si>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</si>
  <si>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</si>
  <si>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</si>
  <si>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</si>
  <si>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</si>
  <si>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</si>
  <si>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</si>
  <si>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</si>
  <si>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</si>
  <si>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</si>
  <si>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</si>
  <si>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</si>
  <si>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</si>
  <si>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</si>
  <si>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</si>
  <si>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</si>
  <si>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</si>
  <si>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</si>
  <si>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</si>
  <si>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</si>
  <si>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</si>
  <si>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</si>
  <si>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</si>
  <si>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</si>
  <si>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</si>
  <si>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</si>
  <si>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</si>
  <si>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</si>
  <si>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</si>
  <si>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</si>
  <si>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</si>
  <si>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</si>
  <si>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</si>
  <si>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</si>
  <si>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</si>
  <si>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</si>
  <si>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</si>
  <si>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</si>
  <si>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</si>
  <si>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</si>
  <si>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</si>
  <si>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</si>
  <si>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</si>
  <si>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</si>
  <si>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</si>
  <si>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</si>
  <si>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</si>
  <si>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</si>
  <si>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</si>
  <si>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</si>
  <si>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</si>
  <si>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</si>
  <si>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</si>
  <si>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</si>
  <si>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</si>
  <si>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</si>
  <si>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</si>
  <si>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</si>
  <si>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</si>
  <si>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</si>
  <si>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</si>
  <si>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</si>
  <si>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</si>
  <si>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</si>
  <si>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</si>
  <si>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</si>
  <si>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</si>
  <si>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</si>
  <si>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</si>
  <si>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</si>
  <si>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</si>
  <si>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</si>
  <si>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</si>
  <si>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</si>
  <si>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</si>
  <si>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</si>
  <si>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</si>
  <si>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</si>
  <si>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</si>
  <si>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</si>
  <si>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</si>
  <si>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</si>
  <si>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</si>
  <si>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</si>
  <si>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</si>
  <si>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</si>
  <si>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</si>
  <si>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</si>
  <si>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</si>
  <si>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</si>
  <si>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</si>
  <si>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</si>
  <si>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</si>
  <si>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</si>
  <si>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</si>
  <si>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</si>
  <si>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</si>
  <si>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</si>
  <si>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</si>
  <si>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</si>
  <si>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</si>
  <si>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</si>
  <si>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</si>
  <si>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</si>
  <si>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</si>
  <si>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</si>
  <si>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</si>
  <si>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</si>
  <si>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</si>
  <si>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</si>
  <si>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</si>
  <si>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</si>
  <si>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</si>
  <si>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</si>
  <si>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</si>
  <si>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</si>
  <si>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</si>
  <si>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</si>
  <si>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</si>
  <si>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</si>
  <si>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</si>
  <si>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</si>
  <si>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</si>
  <si>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</si>
  <si>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</si>
  <si>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</si>
  <si>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</si>
  <si>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</si>
  <si>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</si>
  <si>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</si>
  <si>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</si>
  <si>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</si>
  <si>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</si>
  <si>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</si>
  <si>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</si>
  <si>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</si>
  <si>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</si>
  <si>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</si>
  <si>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</si>
  <si>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</si>
  <si>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</si>
  <si>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</si>
  <si>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</si>
  <si>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</si>
  <si>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</si>
  <si>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</si>
  <si>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</si>
  <si>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</si>
  <si>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</si>
  <si>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</si>
  <si>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</si>
  <si>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</si>
  <si>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</si>
  <si>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</si>
  <si>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</si>
  <si>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</si>
  <si>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</si>
  <si>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</si>
  <si>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</si>
  <si>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</si>
  <si>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</si>
  <si>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</si>
  <si>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</si>
  <si>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</si>
  <si>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</si>
  <si>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</si>
  <si>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</si>
  <si>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</si>
  <si>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</si>
  <si>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</si>
  <si>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</si>
  <si>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</si>
  <si>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</si>
  <si>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</si>
  <si>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</si>
  <si>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</si>
  <si>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</si>
  <si>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</si>
  <si>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</si>
  <si>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</si>
  <si>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</si>
  <si>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</si>
  <si>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</si>
  <si>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</si>
  <si>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</si>
  <si>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</si>
  <si>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</si>
  <si>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</si>
  <si>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</si>
  <si>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</si>
  <si>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</si>
  <si>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</si>
  <si>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</si>
  <si>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</si>
  <si>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</si>
  <si>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</si>
  <si>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</si>
  <si>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</si>
  <si>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</si>
  <si>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</si>
  <si>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</si>
  <si>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</si>
  <si>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</si>
  <si>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</si>
  <si>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</si>
  <si>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</si>
  <si>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</si>
  <si>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</si>
  <si>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</si>
  <si>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</si>
  <si>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</si>
  <si>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</si>
  <si>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</si>
  <si>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</si>
  <si>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</si>
  <si>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</si>
  <si>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</si>
  <si>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</si>
  <si>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</si>
  <si>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</si>
  <si>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</si>
  <si>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</si>
  <si>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</si>
  <si>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</si>
  <si>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</si>
  <si>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</si>
  <si>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</si>
  <si>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</si>
  <si>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</si>
  <si>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</si>
  <si>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</si>
  <si>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</si>
  <si>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</si>
  <si>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</si>
  <si>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</si>
  <si>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</si>
  <si>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</si>
  <si>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</si>
  <si>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</si>
  <si>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</si>
  <si>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</si>
  <si>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</si>
  <si>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</si>
  <si>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</si>
  <si>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</si>
  <si>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</si>
  <si>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</si>
  <si>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</si>
  <si>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</si>
  <si>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</si>
  <si>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</si>
  <si>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</si>
  <si>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</si>
  <si>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</si>
  <si>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</si>
  <si>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</si>
  <si>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</si>
  <si>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</si>
  <si>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</si>
  <si>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</si>
  <si>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</si>
  <si>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</si>
  <si>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</si>
  <si>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</si>
  <si>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</si>
  <si>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</si>
  <si>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</si>
  <si>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</si>
  <si>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</si>
  <si>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</si>
  <si>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</si>
  <si>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</si>
  <si>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</si>
  <si>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</si>
  <si>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</si>
  <si>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</si>
  <si>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</si>
  <si>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</si>
  <si>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</si>
  <si>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</si>
  <si>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</si>
  <si>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</si>
  <si>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</si>
  <si>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</si>
  <si>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</si>
  <si>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</si>
  <si>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</si>
  <si>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</si>
  <si>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</si>
  <si>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</si>
  <si>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</si>
  <si>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</si>
  <si>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</si>
  <si>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</si>
  <si>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</si>
  <si>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</si>
  <si>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</si>
  <si>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</si>
  <si>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</si>
  <si>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</si>
  <si>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</si>
  <si>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</si>
  <si>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</si>
  <si>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</si>
  <si>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</si>
  <si>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</si>
  <si>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</si>
  <si>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</si>
  <si>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</si>
  <si>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</si>
  <si>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</si>
  <si>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</si>
  <si>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</si>
  <si>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</si>
  <si>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</si>
  <si>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</si>
  <si>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</si>
  <si>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</si>
  <si>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</si>
  <si>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</si>
  <si>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</si>
  <si>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</si>
  <si>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</si>
  <si>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</si>
  <si>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</si>
  <si>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</si>
  <si>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</si>
  <si>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</si>
  <si>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</si>
  <si>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</si>
  <si>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</si>
  <si>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</si>
  <si>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</si>
  <si>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</si>
  <si>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</si>
  <si>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</si>
  <si>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</si>
  <si>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</si>
  <si>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</si>
  <si>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</si>
  <si>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</si>
  <si>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</si>
  <si>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</si>
  <si>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</si>
  <si>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</si>
  <si>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</si>
  <si>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</si>
  <si>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</si>
  <si>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</si>
  <si>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</si>
  <si>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</si>
  <si>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</si>
  <si>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</si>
  <si>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</si>
  <si>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</si>
  <si>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</si>
  <si>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</si>
  <si>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</si>
  <si>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</si>
  <si>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</si>
  <si>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</si>
  <si>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</si>
  <si>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</si>
  <si>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</si>
  <si>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</si>
  <si>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</si>
  <si>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</si>
  <si>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</si>
  <si>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</si>
  <si>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</si>
  <si>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</si>
  <si>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</si>
  <si>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</si>
  <si>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</si>
  <si>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</si>
  <si>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</si>
  <si>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</si>
  <si>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</si>
  <si>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</si>
  <si>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</si>
  <si>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</si>
  <si>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</si>
  <si>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</si>
  <si>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</si>
  <si>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</si>
  <si>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</si>
  <si>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</si>
  <si>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</si>
  <si>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</si>
  <si>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</si>
  <si>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</si>
  <si>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</si>
  <si>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</si>
  <si>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</si>
  <si>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</si>
  <si>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</si>
  <si>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</si>
  <si>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</si>
  <si>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</si>
  <si>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</si>
  <si>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</si>
  <si>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</si>
  <si>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</si>
  <si>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</si>
  <si>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</si>
  <si>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</si>
  <si>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</si>
  <si>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</si>
  <si>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</si>
  <si>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</si>
  <si>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</si>
  <si>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</si>
  <si>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</si>
  <si>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</si>
  <si>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</si>
  <si>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</si>
  <si>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</si>
  <si>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</si>
  <si>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</si>
  <si>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</si>
  <si>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</si>
  <si>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</si>
  <si>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</si>
  <si>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</si>
  <si>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</si>
  <si>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</si>
  <si>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</si>
  <si>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</si>
  <si>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</si>
  <si>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</si>
  <si>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</si>
  <si>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</si>
  <si>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</si>
  <si>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</si>
  <si>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</si>
  <si>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</si>
  <si>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</si>
  <si>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</si>
  <si>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</si>
  <si>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</si>
  <si>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</si>
  <si>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</si>
  <si>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</si>
  <si>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</si>
  <si>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</si>
  <si>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</si>
  <si>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</si>
  <si>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</si>
  <si>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</si>
  <si>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</si>
  <si>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</si>
  <si>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</si>
  <si>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</si>
  <si>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</si>
  <si>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</si>
  <si>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</si>
  <si>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</si>
  <si>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</si>
  <si>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</si>
  <si>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</si>
  <si>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</si>
  <si>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</si>
  <si>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</si>
  <si>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</si>
  <si>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</si>
  <si>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</si>
  <si>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</si>
  <si>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</si>
  <si>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</si>
  <si>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</si>
  <si>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</si>
  <si>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</si>
  <si>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</si>
  <si>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</si>
  <si>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</si>
  <si>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</si>
  <si>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</si>
  <si>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</si>
  <si>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</si>
  <si>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</si>
  <si>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</si>
  <si>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</si>
  <si>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</si>
  <si>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</si>
  <si>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</si>
  <si>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</si>
  <si>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</si>
  <si>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</si>
  <si>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</si>
  <si>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</si>
  <si>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</si>
  <si>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</si>
  <si>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</si>
  <si>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</si>
  <si>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</si>
  <si>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</si>
  <si>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</si>
  <si>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</si>
  <si>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</si>
  <si>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</si>
  <si>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</si>
  <si>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</si>
  <si>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</si>
  <si>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</si>
  <si>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</si>
  <si>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</si>
  <si>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</si>
  <si>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</si>
  <si>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</si>
  <si>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</si>
  <si>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</si>
  <si>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</si>
  <si>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</si>
  <si>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</si>
  <si>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</si>
  <si>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</si>
  <si>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</si>
  <si>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</si>
  <si>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</si>
  <si>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</si>
  <si>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</si>
  <si>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</si>
  <si>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</si>
  <si>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</si>
  <si>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</si>
  <si>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</si>
  <si>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</si>
  <si>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</si>
  <si>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</si>
  <si>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</si>
  <si>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</si>
  <si>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</si>
  <si>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</si>
  <si>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</si>
  <si>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</si>
  <si>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</si>
  <si>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</si>
  <si>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</si>
  <si>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</si>
  <si>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</si>
  <si>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</si>
  <si>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</si>
  <si>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</si>
  <si>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</si>
  <si>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</si>
  <si>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</si>
  <si>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</si>
  <si>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</si>
  <si>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</si>
  <si>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</si>
  <si>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</si>
  <si>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</si>
  <si>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</si>
  <si>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</si>
  <si>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</si>
  <si>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</si>
  <si>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</si>
  <si>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</si>
  <si>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</si>
  <si>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</si>
  <si>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</si>
  <si>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</si>
  <si>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</si>
  <si>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</si>
  <si>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</si>
  <si>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</si>
  <si>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</si>
  <si>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</si>
  <si>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</si>
  <si>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</si>
  <si>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</si>
  <si>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</si>
  <si>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</si>
  <si>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</si>
  <si>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</si>
  <si>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</si>
  <si>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</si>
  <si>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</si>
  <si>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</si>
  <si>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</si>
  <si>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</si>
  <si>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</si>
  <si>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</si>
  <si>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</si>
  <si>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</si>
  <si>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</si>
  <si>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</si>
  <si>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</si>
  <si>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</si>
  <si>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</si>
  <si>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</si>
  <si>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</si>
  <si>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</si>
  <si>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</si>
  <si>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</si>
  <si>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</si>
  <si>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</si>
  <si>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</si>
  <si>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</si>
  <si>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</si>
  <si>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</si>
  <si>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</si>
  <si>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</si>
  <si>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</si>
  <si>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</si>
  <si>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</si>
  <si>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</si>
  <si>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</si>
  <si>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</si>
  <si>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</si>
  <si>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</si>
  <si>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</si>
  <si>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</si>
  <si>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</si>
  <si>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</si>
  <si>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</si>
  <si>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</si>
  <si>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</si>
  <si>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</si>
  <si>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</si>
  <si>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</si>
  <si>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</si>
  <si>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</si>
  <si>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</si>
  <si>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</si>
  <si>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</si>
  <si>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</si>
  <si>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</si>
  <si>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</si>
  <si>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</si>
  <si>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</si>
  <si>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</si>
  <si>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</si>
  <si>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</si>
  <si>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</si>
  <si>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</si>
  <si>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</si>
  <si>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</si>
  <si>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</si>
  <si>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</si>
  <si>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</si>
  <si>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</si>
  <si>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</si>
  <si>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</si>
  <si>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</si>
  <si>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</si>
  <si>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</si>
  <si>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</si>
  <si>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</si>
  <si>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</si>
  <si>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</si>
  <si>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</si>
  <si>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</si>
  <si>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</si>
  <si>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</si>
  <si>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</si>
  <si>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</si>
  <si>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</si>
  <si>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</si>
  <si>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</si>
  <si>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</si>
  <si>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</si>
  <si>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</si>
  <si>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</si>
  <si>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</si>
  <si>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</si>
  <si>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</si>
  <si>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</si>
  <si>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</si>
  <si>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</si>
  <si>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</si>
  <si>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</si>
  <si>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</si>
  <si>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</si>
  <si>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</si>
  <si>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</si>
  <si>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</si>
  <si>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</si>
  <si>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</si>
  <si>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</si>
  <si>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</si>
  <si>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</si>
  <si>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</si>
  <si>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</si>
  <si>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</si>
  <si>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</si>
  <si>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</si>
  <si>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</si>
  <si>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</si>
  <si>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</si>
  <si>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</si>
  <si>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</si>
  <si>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</si>
  <si>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</si>
  <si>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</si>
  <si>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</si>
  <si>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</si>
  <si>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</si>
  <si>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</si>
  <si>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</si>
  <si>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</si>
  <si>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</si>
  <si>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</si>
  <si>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</si>
  <si>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</si>
  <si>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</si>
  <si>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</si>
  <si>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</si>
  <si>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</si>
  <si>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</si>
  <si>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</si>
  <si>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</si>
  <si>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</si>
  <si>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</si>
  <si>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</si>
  <si>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</si>
  <si>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</si>
  <si>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</si>
  <si>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</si>
  <si>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</si>
  <si>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</si>
  <si>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</si>
  <si>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</si>
  <si>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</si>
  <si>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</si>
  <si>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</si>
  <si>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</si>
  <si>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</si>
  <si>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</si>
  <si>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</si>
  <si>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</si>
  <si>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</si>
  <si>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</si>
  <si>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</si>
  <si>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</si>
  <si>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</si>
  <si>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</si>
  <si>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</si>
  <si>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</si>
  <si>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</si>
  <si>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</si>
  <si>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</si>
  <si>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</si>
  <si>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</si>
  <si>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</si>
  <si>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</si>
  <si>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</si>
  <si>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</si>
  <si>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</si>
  <si>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</si>
  <si>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</si>
  <si>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</si>
  <si>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</si>
  <si>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</si>
  <si>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</si>
  <si>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</si>
  <si>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</si>
  <si>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</si>
  <si>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</si>
  <si>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</si>
  <si>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</si>
  <si>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</si>
  <si>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</si>
  <si>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</si>
  <si>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</si>
  <si>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</si>
  <si>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</si>
  <si>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</si>
  <si>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</si>
  <si>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</si>
  <si>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</si>
  <si>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</si>
  <si>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</si>
  <si>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</si>
  <si>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</si>
  <si>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</si>
  <si>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</si>
  <si>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</si>
  <si>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</si>
  <si>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</si>
  <si>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</si>
  <si>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</si>
  <si>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</si>
  <si>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</si>
  <si>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</si>
  <si>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</si>
  <si>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</si>
  <si>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</si>
  <si>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</si>
  <si>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</si>
  <si>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</si>
  <si>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</si>
  <si>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</si>
  <si>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</si>
  <si>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</si>
  <si>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</si>
  <si>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</si>
  <si>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</si>
  <si>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</si>
  <si>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</si>
  <si>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</si>
  <si>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</si>
  <si>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</si>
  <si>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</si>
  <si>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</si>
  <si>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</si>
  <si>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</si>
  <si>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</si>
  <si>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</si>
  <si>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</si>
  <si>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</si>
  <si>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</si>
  <si>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</si>
  <si>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</si>
  <si>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</si>
  <si>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</si>
  <si>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</si>
  <si>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</si>
  <si>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</si>
  <si>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</si>
  <si>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</si>
  <si>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</si>
  <si>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</si>
  <si>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</si>
  <si>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</si>
  <si>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</si>
  <si>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</si>
  <si>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</si>
  <si>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</si>
  <si>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</si>
  <si>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</si>
  <si>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</si>
  <si>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</si>
  <si>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</si>
  <si>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</si>
  <si>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</si>
  <si>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</si>
  <si>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</si>
  <si>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</si>
  <si>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</si>
  <si>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</si>
  <si>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</si>
  <si>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</si>
  <si>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</si>
  <si>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</si>
  <si>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</si>
  <si>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</si>
  <si>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</si>
  <si>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</si>
  <si>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</si>
  <si>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</si>
  <si>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</si>
  <si>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</si>
  <si>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</si>
  <si>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</si>
  <si>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</si>
  <si>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</si>
  <si>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</si>
  <si>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</si>
  <si>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</si>
  <si>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</si>
  <si>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</si>
  <si>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</si>
  <si>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</si>
  <si>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</si>
  <si>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</si>
  <si>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</si>
  <si>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</si>
  <si>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</si>
  <si>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</si>
  <si>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</si>
  <si>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</si>
  <si>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</si>
  <si>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</si>
  <si>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</si>
  <si>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</si>
  <si>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</si>
  <si>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</si>
  <si>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</si>
  <si>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</si>
  <si>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</si>
  <si>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</si>
  <si>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</si>
  <si>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</si>
  <si>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</si>
  <si>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</si>
  <si>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</si>
  <si>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</si>
  <si>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</si>
  <si>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</si>
  <si>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</si>
  <si>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</si>
  <si>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</si>
  <si>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</si>
  <si>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</si>
  <si>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</si>
  <si>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</si>
  <si>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</si>
  <si>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</si>
  <si>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</si>
  <si>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</si>
  <si>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</si>
  <si>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</si>
  <si>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</si>
  <si>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</si>
  <si>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</si>
  <si>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</si>
  <si>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</si>
  <si>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</si>
  <si>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</si>
  <si>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</si>
  <si>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</si>
  <si>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</si>
  <si>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</si>
  <si>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</si>
  <si>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</si>
  <si>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</si>
  <si>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</si>
  <si>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</si>
  <si>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</si>
  <si>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</si>
  <si>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</si>
  <si>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</si>
  <si>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</si>
  <si>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</si>
  <si>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</si>
  <si>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</si>
  <si>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</si>
  <si>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</si>
  <si>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</si>
  <si>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</si>
  <si>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</si>
  <si>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</si>
  <si>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</si>
  <si>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</si>
  <si>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</si>
  <si>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</si>
  <si>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</si>
  <si>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</si>
  <si>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</si>
  <si>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</si>
  <si>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</si>
  <si>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</si>
  <si>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</si>
  <si>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</si>
  <si>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</si>
  <si>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</si>
  <si>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</si>
  <si>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</si>
  <si>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</si>
  <si>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</si>
  <si>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</si>
  <si>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</si>
  <si>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</si>
  <si>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</si>
  <si>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</si>
  <si>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</si>
  <si>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</si>
  <si>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</si>
  <si>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</si>
  <si>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</si>
  <si>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</si>
  <si>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</si>
  <si>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</si>
  <si>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</si>
  <si>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</si>
  <si>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</si>
  <si>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</si>
  <si>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</si>
  <si>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</si>
  <si>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</si>
  <si>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</si>
  <si>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</si>
  <si>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</si>
  <si>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</si>
  <si>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</si>
  <si>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</si>
  <si>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</si>
  <si>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</si>
  <si>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</si>
  <si>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</si>
  <si>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</si>
  <si>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</si>
  <si>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</si>
  <si>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</si>
  <si>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</si>
  <si>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</si>
  <si>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</si>
  <si>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</si>
  <si>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</si>
  <si>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</si>
  <si>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</si>
  <si>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</si>
  <si>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</si>
  <si>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</si>
  <si>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</si>
  <si>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</si>
  <si>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</si>
  <si>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</si>
  <si>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</si>
  <si>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</si>
  <si>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</si>
  <si>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</si>
  <si>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</si>
  <si>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</si>
  <si>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</si>
  <si>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</si>
  <si>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</si>
  <si>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</si>
  <si>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</si>
  <si>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</si>
  <si>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</si>
  <si>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</si>
  <si>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</si>
  <si>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</si>
  <si>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</si>
  <si>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</si>
  <si>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</si>
  <si>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</si>
  <si>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</si>
  <si>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</si>
  <si>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</si>
  <si>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</si>
  <si>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</si>
  <si>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</si>
  <si>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</si>
  <si>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</si>
  <si>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</si>
  <si>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</si>
  <si>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</si>
  <si>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</si>
  <si>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</si>
  <si>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</si>
  <si>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</si>
  <si>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</si>
  <si>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</si>
  <si>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</si>
  <si>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</si>
  <si>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</si>
  <si>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</si>
  <si>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</si>
  <si>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</si>
  <si>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</si>
  <si>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</si>
  <si>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</si>
  <si>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</si>
  <si>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</si>
  <si>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</si>
  <si>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</si>
  <si>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</si>
  <si>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</si>
  <si>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</si>
  <si>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</si>
  <si>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</si>
  <si>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</si>
  <si>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</si>
  <si>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</si>
  <si>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</si>
  <si>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</si>
  <si>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</si>
  <si>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</si>
  <si>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</si>
  <si>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</si>
  <si>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</si>
  <si>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</si>
  <si>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</si>
  <si>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</si>
  <si>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</si>
  <si>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</si>
  <si>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</si>
  <si>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</si>
  <si>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</si>
  <si>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</si>
  <si>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</si>
  <si>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</si>
  <si>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</si>
  <si>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</si>
  <si>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</si>
  <si>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</si>
  <si>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</si>
  <si>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</si>
  <si>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</si>
  <si>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</si>
  <si>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</si>
  <si>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</si>
  <si>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</si>
  <si>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</si>
  <si>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</si>
  <si>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</si>
  <si>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</si>
  <si>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</si>
  <si>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</si>
  <si>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</si>
  <si>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</si>
  <si>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</si>
  <si>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</si>
  <si>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</si>
  <si>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</si>
  <si>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</si>
  <si>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</si>
  <si>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</si>
  <si>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</si>
  <si>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</si>
  <si>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</si>
  <si>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</si>
  <si>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</si>
  <si>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</si>
  <si>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</si>
  <si>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</si>
  <si>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</si>
  <si>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</si>
  <si>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</si>
  <si>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</si>
  <si>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</si>
  <si>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</si>
  <si>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</si>
  <si>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</si>
  <si>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</si>
  <si>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</si>
  <si>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</si>
  <si>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</si>
  <si>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</si>
  <si>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</si>
  <si>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</si>
  <si>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</si>
  <si>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</si>
  <si>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</si>
  <si>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</si>
  <si>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</si>
  <si>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</si>
  <si>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</si>
  <si>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</si>
  <si>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</si>
  <si>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</si>
  <si>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</si>
  <si>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</si>
  <si>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</si>
  <si>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</si>
  <si>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</si>
  <si>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</si>
  <si>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</si>
  <si>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</si>
  <si>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</si>
  <si>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</si>
  <si>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</si>
  <si>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</si>
  <si>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</si>
  <si>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</si>
  <si>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</si>
  <si>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</si>
  <si>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</si>
  <si>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</si>
  <si>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</si>
  <si>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</si>
  <si>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</si>
  <si>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</si>
  <si>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</si>
  <si>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</si>
  <si>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</si>
  <si>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</si>
  <si>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</si>
  <si>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</si>
  <si>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</si>
  <si>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</si>
  <si>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</si>
  <si>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</si>
  <si>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</si>
  <si>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</si>
  <si>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</si>
  <si>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</si>
  <si>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</si>
  <si>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</si>
  <si>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</si>
  <si>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</si>
  <si>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</si>
  <si>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</si>
  <si>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</si>
  <si>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</si>
  <si>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</si>
  <si>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</si>
  <si>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</si>
  <si>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</si>
  <si>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</si>
  <si>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</si>
  <si>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</si>
  <si>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</si>
  <si>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</si>
  <si>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</si>
  <si>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</si>
  <si>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</si>
  <si>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</si>
  <si>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</si>
  <si>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</si>
  <si>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</si>
  <si>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</si>
  <si>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</si>
  <si>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</si>
  <si>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</si>
  <si>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</si>
  <si>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</si>
  <si>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</si>
  <si>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</si>
  <si>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</si>
  <si>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</si>
  <si>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</si>
  <si>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</si>
  <si>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</si>
  <si>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</si>
  <si>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</si>
  <si>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</si>
  <si>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</si>
  <si>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</si>
  <si>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</si>
  <si>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</si>
  <si>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</si>
  <si>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</si>
  <si>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</si>
  <si>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</si>
  <si>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</si>
  <si>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</si>
  <si>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</si>
  <si>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</si>
  <si>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</si>
  <si>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</si>
  <si>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</si>
  <si>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</si>
  <si>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</si>
  <si>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</si>
  <si>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</si>
  <si>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</si>
  <si>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</si>
  <si>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</si>
  <si>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</si>
  <si>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</si>
  <si>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</si>
  <si>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</si>
  <si>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</si>
  <si>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</si>
  <si>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</si>
  <si>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</si>
  <si>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</si>
  <si>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</si>
  <si>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</si>
  <si>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</si>
  <si>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</si>
  <si>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</si>
  <si>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</si>
  <si>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</si>
  <si>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</si>
  <si>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</si>
  <si>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</si>
  <si>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</si>
  <si>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</si>
  <si>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</si>
  <si>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</si>
  <si>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</si>
  <si>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</si>
  <si>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</si>
  <si>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</si>
  <si>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</si>
  <si>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</si>
  <si>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</si>
  <si>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</si>
  <si>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</si>
  <si>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</si>
  <si>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</si>
  <si>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</si>
  <si>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</si>
  <si>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</si>
  <si>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</si>
  <si>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</si>
  <si>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</si>
  <si>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</si>
  <si>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</si>
  <si>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</si>
  <si>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</si>
  <si>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</si>
  <si>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</si>
  <si>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</si>
  <si>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</si>
  <si>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</si>
  <si>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</si>
  <si>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</si>
  <si>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</si>
  <si>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</si>
  <si>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</si>
  <si>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</si>
  <si>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</si>
  <si>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</si>
  <si>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</si>
  <si>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</si>
  <si>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</si>
  <si>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</si>
  <si>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</si>
  <si>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</si>
  <si>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</si>
  <si>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</si>
  <si>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</si>
  <si>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</si>
  <si>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</si>
  <si>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</si>
  <si>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</si>
  <si>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</si>
  <si>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</si>
  <si>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</si>
  <si>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</si>
  <si>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</si>
  <si>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</si>
  <si>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</si>
  <si>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</si>
  <si>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</si>
  <si>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</si>
  <si>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</si>
  <si>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</si>
  <si>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</si>
  <si>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</si>
  <si>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</si>
  <si>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</si>
  <si>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</si>
  <si>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</si>
  <si>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</si>
  <si>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</si>
  <si>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</si>
  <si>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</si>
  <si>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</si>
  <si>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</si>
  <si>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</si>
  <si>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</si>
  <si>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</si>
  <si>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</si>
  <si>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</si>
  <si>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</si>
  <si>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</si>
  <si>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</si>
  <si>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</si>
  <si>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</si>
  <si>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</si>
  <si>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</si>
  <si>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</si>
  <si>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</si>
  <si>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</si>
  <si>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</si>
  <si>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</si>
  <si>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</si>
  <si>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</si>
  <si>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</si>
  <si>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</si>
  <si>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</si>
  <si>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</si>
  <si>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</si>
  <si>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</si>
  <si>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</si>
  <si>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</si>
  <si>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</si>
  <si>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</si>
  <si>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</si>
  <si>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</si>
  <si>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</si>
  <si>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</si>
  <si>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</si>
  <si>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</si>
  <si>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</si>
  <si>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</si>
  <si>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</si>
  <si>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</si>
  <si>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</si>
  <si>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</si>
  <si>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</si>
  <si>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</si>
  <si>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</si>
  <si>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</si>
  <si>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</si>
  <si>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</si>
  <si>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</si>
  <si>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</si>
  <si>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</si>
  <si>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</si>
  <si>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</si>
  <si>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</si>
  <si>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</si>
  <si>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</si>
  <si>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</si>
  <si>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</si>
  <si>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</si>
  <si>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</si>
  <si>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</si>
  <si>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</si>
  <si>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</si>
  <si>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</si>
  <si>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</si>
  <si>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</si>
  <si>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</si>
  <si>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</si>
  <si>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</si>
  <si>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</si>
  <si>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</si>
  <si>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</si>
  <si>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</si>
  <si>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</si>
  <si>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</si>
  <si>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</si>
  <si>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</si>
  <si>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</si>
  <si>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</si>
  <si>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</si>
  <si>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</si>
  <si>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</si>
  <si>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</si>
  <si>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</si>
  <si>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</si>
  <si>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</si>
  <si>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</si>
  <si>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</si>
  <si>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</si>
  <si>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</si>
  <si>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</si>
  <si>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</si>
  <si>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</si>
  <si>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</si>
  <si>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</si>
  <si>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</si>
  <si>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</si>
  <si>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</si>
  <si>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</si>
  <si>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</si>
  <si>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</si>
  <si>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</si>
  <si>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</si>
  <si>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</si>
  <si>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</si>
  <si>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</si>
  <si>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</si>
  <si>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</si>
  <si>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</si>
  <si>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</si>
  <si>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</si>
  <si>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</si>
  <si>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</si>
  <si>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</si>
  <si>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</si>
  <si>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</si>
  <si>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</si>
  <si>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</si>
  <si>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</si>
  <si>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</si>
  <si>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</si>
  <si>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</si>
  <si>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</si>
  <si>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</si>
  <si>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</si>
  <si>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</si>
  <si>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</si>
  <si>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</si>
  <si>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</si>
  <si>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</si>
  <si>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</si>
  <si>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</si>
  <si>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</si>
  <si>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</si>
  <si>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</si>
  <si>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</si>
  <si>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</si>
  <si>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</si>
  <si>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</si>
  <si>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</si>
  <si>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</si>
  <si>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</si>
  <si>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</si>
  <si>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</si>
  <si>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</si>
  <si>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</si>
  <si>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</si>
  <si>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</si>
  <si>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</si>
  <si>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</si>
  <si>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</si>
  <si>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</si>
  <si>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</si>
  <si>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</si>
  <si>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</si>
  <si>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</si>
  <si>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</si>
  <si>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</si>
  <si>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</si>
  <si>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</si>
  <si>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</si>
  <si>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</si>
  <si>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</si>
  <si>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</si>
  <si>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</si>
  <si>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</si>
  <si>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</si>
  <si>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</si>
  <si>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</si>
  <si>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</si>
  <si>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</si>
  <si>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</si>
  <si>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</si>
  <si>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</si>
  <si>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</si>
  <si>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</si>
  <si>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</si>
  <si>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</si>
  <si>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</si>
  <si>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</si>
  <si>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</si>
  <si>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</si>
  <si>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</si>
  <si>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</si>
  <si>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</si>
  <si>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</si>
  <si>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</si>
  <si>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</si>
  <si>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</si>
  <si>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</si>
  <si>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</si>
  <si>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</si>
  <si>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</si>
  <si>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</si>
  <si>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</si>
  <si>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</si>
  <si>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</si>
  <si>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</si>
  <si>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</si>
  <si>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</si>
  <si>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</si>
  <si>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</si>
  <si>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</si>
  <si>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</si>
  <si>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</si>
  <si>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</si>
  <si>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</si>
  <si>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</si>
  <si>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</si>
  <si>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</si>
  <si>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</si>
  <si>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</si>
  <si>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</si>
  <si>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</si>
  <si>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</si>
  <si>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</si>
  <si>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</si>
  <si>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</si>
  <si>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</si>
  <si>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</si>
  <si>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</si>
  <si>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</si>
  <si>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</si>
  <si>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</si>
  <si>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</si>
  <si>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</si>
  <si>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</si>
  <si>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</si>
  <si>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</si>
  <si>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</si>
  <si>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</si>
  <si>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</si>
  <si>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</si>
  <si>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</si>
  <si>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</si>
  <si>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</si>
  <si>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</si>
  <si>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</si>
  <si>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</si>
  <si>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</si>
  <si>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</si>
  <si>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</si>
  <si>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</si>
  <si>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</si>
  <si>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</si>
  <si>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</si>
  <si>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</si>
  <si>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</si>
  <si>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</si>
  <si>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</si>
  <si>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</si>
  <si>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</si>
  <si>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</si>
  <si>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</si>
  <si>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</si>
  <si>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</si>
  <si>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</si>
  <si>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</si>
  <si>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</si>
  <si>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</si>
  <si>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</si>
  <si>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</si>
  <si>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</si>
  <si>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</si>
  <si>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</si>
  <si>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</si>
  <si>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</si>
  <si>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</si>
  <si>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</si>
  <si>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</si>
  <si>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</si>
  <si>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</si>
  <si>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</si>
  <si>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</si>
  <si>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</si>
  <si>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</si>
  <si>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</si>
  <si>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</si>
  <si>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</si>
  <si>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</si>
  <si>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</si>
  <si>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</si>
  <si>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</si>
  <si>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</si>
  <si>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</si>
  <si>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</si>
  <si>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</si>
  <si>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</si>
  <si>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</si>
  <si>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</si>
  <si>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</si>
  <si>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</si>
  <si>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</si>
  <si>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</si>
  <si>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</si>
  <si>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</si>
  <si>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</si>
  <si>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</si>
  <si>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</si>
  <si>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</si>
  <si>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</si>
  <si>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</si>
  <si>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</si>
  <si>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</si>
  <si>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</si>
  <si>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</si>
  <si>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</si>
  <si>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</si>
  <si>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</si>
  <si>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</si>
  <si>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</si>
  <si>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</si>
  <si>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</si>
  <si>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</si>
  <si>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</si>
  <si>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</si>
  <si>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</si>
  <si>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</si>
  <si>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</si>
  <si>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</si>
  <si>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</si>
  <si>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</si>
  <si>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</si>
  <si>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</si>
  <si>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</si>
  <si>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</si>
  <si>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</si>
  <si>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</si>
  <si>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</si>
  <si>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</si>
  <si>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</si>
  <si>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</si>
  <si>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</si>
  <si>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</si>
  <si>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</si>
  <si>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</si>
  <si>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</si>
  <si>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</si>
  <si>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</si>
  <si>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</si>
  <si>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</si>
  <si>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</si>
  <si>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</si>
  <si>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</si>
  <si>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</si>
  <si>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</si>
  <si>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</si>
  <si>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</si>
  <si>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</si>
  <si>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</si>
  <si>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</si>
  <si>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</si>
  <si>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</si>
  <si>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</si>
  <si>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</si>
  <si>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</si>
  <si>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</si>
  <si>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</si>
  <si>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</si>
  <si>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</si>
  <si>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</si>
  <si>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</si>
  <si>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</si>
  <si>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</si>
  <si>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</si>
  <si>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</si>
  <si>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</si>
  <si>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</si>
  <si>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</si>
  <si>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</si>
  <si>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</si>
  <si>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</si>
  <si>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</si>
  <si>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</si>
  <si>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</si>
  <si>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</si>
  <si>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</si>
  <si>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</si>
  <si>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</si>
  <si>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</si>
  <si>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</si>
  <si>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</si>
  <si>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</si>
  <si>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</si>
  <si>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</si>
  <si>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</si>
  <si>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</si>
  <si>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</si>
  <si>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</si>
  <si>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</si>
  <si>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</si>
  <si>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</si>
  <si>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</si>
  <si>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</si>
  <si>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</si>
  <si>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</si>
  <si>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</si>
  <si>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</si>
  <si>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</si>
  <si>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</si>
  <si>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</si>
  <si>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</si>
  <si>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</si>
  <si>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</si>
  <si>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</si>
  <si>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</si>
  <si>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</si>
  <si>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</si>
  <si>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</si>
  <si>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</si>
  <si>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</si>
  <si>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</si>
  <si>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</si>
  <si>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</si>
  <si>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</si>
  <si>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</si>
  <si>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</si>
  <si>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</si>
  <si>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</si>
  <si>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</si>
  <si>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</si>
  <si>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</si>
  <si>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</si>
  <si>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</si>
  <si>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</si>
  <si>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</si>
  <si>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</si>
  <si>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</si>
  <si>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</si>
  <si>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</si>
  <si>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</si>
  <si>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</si>
  <si>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</si>
  <si>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</si>
  <si>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</si>
  <si>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</si>
  <si>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</si>
  <si>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</si>
  <si>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</si>
  <si>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</si>
  <si>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</si>
  <si>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</si>
  <si>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</si>
  <si>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</si>
  <si>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</si>
  <si>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</si>
  <si>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</si>
  <si>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</si>
  <si>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</si>
  <si>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</si>
  <si>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</si>
  <si>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</si>
  <si>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</si>
  <si>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</si>
  <si>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</si>
  <si>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</si>
  <si>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</si>
  <si>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</si>
  <si>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</si>
  <si>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</si>
  <si>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</si>
  <si>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</si>
  <si>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</si>
  <si>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</si>
  <si>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</si>
  <si>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</si>
  <si>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</si>
  <si>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</si>
  <si>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</si>
  <si>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</si>
  <si>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</si>
  <si>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</si>
  <si>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</si>
  <si>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</si>
  <si>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</si>
  <si>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</si>
  <si>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</si>
  <si>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</si>
  <si>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</si>
  <si>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</si>
  <si>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</si>
  <si>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</si>
  <si>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</si>
  <si>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</si>
  <si>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</si>
  <si>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</si>
  <si>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</si>
  <si>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</si>
  <si>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</si>
  <si>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</si>
  <si>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</si>
  <si>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</si>
  <si>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</si>
  <si>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</si>
  <si>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</si>
  <si>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</si>
  <si>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</si>
  <si>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</si>
  <si>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</si>
  <si>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</si>
  <si>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</si>
  <si>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</si>
  <si>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</si>
  <si>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</si>
  <si>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</si>
  <si>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</si>
  <si>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</si>
  <si>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</si>
  <si>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</si>
  <si>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</si>
  <si>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</si>
  <si>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</si>
  <si>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</si>
  <si>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</si>
  <si>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</si>
  <si>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</si>
  <si>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</si>
  <si>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</si>
  <si>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</si>
  <si>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</si>
  <si>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</si>
  <si>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</si>
  <si>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</si>
  <si>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</si>
  <si>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</si>
  <si>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</si>
  <si>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</si>
  <si>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</si>
  <si>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</si>
  <si>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</si>
  <si>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</si>
  <si>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</si>
  <si>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</si>
  <si>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</si>
  <si>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</si>
  <si>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</si>
  <si>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</si>
  <si>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</si>
  <si>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</si>
  <si>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</si>
  <si>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</si>
  <si>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</si>
  <si>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</si>
  <si>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</si>
  <si>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</si>
  <si>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</si>
  <si>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</si>
  <si>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</si>
  <si>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</si>
  <si>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</si>
  <si>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</si>
  <si>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</si>
  <si>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</si>
  <si>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</si>
  <si>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</si>
  <si>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</si>
  <si>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</si>
  <si>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</si>
  <si>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</si>
  <si>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</si>
  <si>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</si>
  <si>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</si>
  <si>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</si>
  <si>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</si>
  <si>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</si>
  <si>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</si>
  <si>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</si>
  <si>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</si>
  <si>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</si>
  <si>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</si>
  <si>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</si>
  <si>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</si>
  <si>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</si>
  <si>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</si>
  <si>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</si>
  <si>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</si>
  <si>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</si>
  <si>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</si>
  <si>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</si>
  <si>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</si>
  <si>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</si>
  <si>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</si>
  <si>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</si>
  <si>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</si>
  <si>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</si>
  <si>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</si>
  <si>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</si>
  <si>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</si>
  <si>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</si>
  <si>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</si>
  <si>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</si>
  <si>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</si>
  <si>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</si>
  <si>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</si>
  <si>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</si>
  <si>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</si>
  <si>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</si>
  <si>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</si>
  <si>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</si>
  <si>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</si>
  <si>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</si>
  <si>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</si>
  <si>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</si>
  <si>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</si>
  <si>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</si>
  <si>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</si>
  <si>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</si>
  <si>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</si>
  <si>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</si>
  <si>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</si>
  <si>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</si>
  <si>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</si>
  <si>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</si>
  <si>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</si>
  <si>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</si>
  <si>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</si>
  <si>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</si>
  <si>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</si>
  <si>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</si>
  <si>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</si>
  <si>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</si>
  <si>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</si>
  <si>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</si>
  <si>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</si>
  <si>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</si>
  <si>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</si>
  <si>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</si>
  <si>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</si>
  <si>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</si>
  <si>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</si>
  <si>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</si>
  <si>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</si>
  <si>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</si>
  <si>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</si>
  <si>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</si>
  <si>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</si>
  <si>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</si>
  <si>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</si>
  <si>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</si>
  <si>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</si>
  <si>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</si>
  <si>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</si>
  <si>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</si>
  <si>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</si>
  <si>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</si>
  <si>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</si>
  <si>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</si>
  <si>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</si>
  <si>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</si>
  <si>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</si>
  <si>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</si>
  <si>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</si>
  <si>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</si>
  <si>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</si>
  <si>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</si>
  <si>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</si>
  <si>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</si>
  <si>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</si>
  <si>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</si>
  <si>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</si>
  <si>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</si>
  <si>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</si>
  <si>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</si>
  <si>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</si>
  <si>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</si>
  <si>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</si>
  <si>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</si>
  <si>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</si>
  <si>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</si>
  <si>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</si>
  <si>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</si>
  <si>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</si>
  <si>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</si>
  <si>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</si>
  <si>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</si>
  <si>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</si>
  <si>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</si>
  <si>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</si>
  <si>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</si>
  <si>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</si>
  <si>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</si>
  <si>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</si>
  <si>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</si>
  <si>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</si>
  <si>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</si>
  <si>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</si>
  <si>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</si>
  <si>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</si>
  <si>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</si>
  <si>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</si>
  <si>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</si>
  <si>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</si>
  <si>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</si>
  <si>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</si>
  <si>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</si>
  <si>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</si>
  <si>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</si>
  <si>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</si>
  <si>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</si>
  <si>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</si>
  <si>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</si>
  <si>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</si>
  <si>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</si>
  <si>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</si>
  <si>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</si>
  <si>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</si>
  <si>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</si>
  <si>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</si>
  <si>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</si>
  <si>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</si>
  <si>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</si>
  <si>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</si>
  <si>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</si>
  <si>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</si>
  <si>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</si>
  <si>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</si>
  <si>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</si>
  <si>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</si>
  <si>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</si>
  <si>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</si>
  <si>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</si>
  <si>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</si>
  <si>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</si>
  <si>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</si>
  <si>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</si>
  <si>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</si>
  <si>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</si>
  <si>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</si>
  <si>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</si>
  <si>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</si>
  <si>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</si>
  <si>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</si>
  <si>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</si>
  <si>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</si>
  <si>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</si>
  <si>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</si>
  <si>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</si>
  <si>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</si>
  <si>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</si>
  <si>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</si>
  <si>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</si>
  <si>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</si>
  <si>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</si>
  <si>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</si>
  <si>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</si>
  <si>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</si>
  <si>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</si>
  <si>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</si>
  <si>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</si>
  <si>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</si>
  <si>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</si>
  <si>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</si>
  <si>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</si>
  <si>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</si>
  <si>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</si>
  <si>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</si>
  <si>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</si>
  <si>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</si>
  <si>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</si>
  <si>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</si>
  <si>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</si>
  <si>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</si>
  <si>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</si>
  <si>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</si>
  <si>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</si>
  <si>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</si>
  <si>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</si>
  <si>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</si>
  <si>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</si>
  <si>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</si>
  <si>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</si>
  <si>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</si>
  <si>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</si>
  <si>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</si>
  <si>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</si>
  <si>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</si>
  <si>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</si>
  <si>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</si>
  <si>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</si>
  <si>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</si>
  <si>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</si>
  <si>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</si>
  <si>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</si>
  <si>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</si>
  <si>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</si>
  <si>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</si>
  <si>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</si>
  <si>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</si>
  <si>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</si>
  <si>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</si>
  <si>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</si>
  <si>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</si>
  <si>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</si>
  <si>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</si>
  <si>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</si>
  <si>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</si>
  <si>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</si>
  <si>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</si>
  <si>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</si>
  <si>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</si>
  <si>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</si>
  <si>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</si>
  <si>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</si>
  <si>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</si>
  <si>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</si>
  <si>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</si>
  <si>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</si>
  <si>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</si>
  <si>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</si>
  <si>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</si>
  <si>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</si>
  <si>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</si>
  <si>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</si>
  <si>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</si>
  <si>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</si>
  <si>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</si>
  <si>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</si>
  <si>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</si>
  <si>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</si>
  <si>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</si>
  <si>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</si>
  <si>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</si>
  <si>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</si>
  <si>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</si>
  <si>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</si>
  <si>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</si>
  <si>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</si>
  <si>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</si>
  <si>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</si>
  <si>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</si>
  <si>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</si>
  <si>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</si>
  <si>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</si>
  <si>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</si>
  <si>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</si>
  <si>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</si>
  <si>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</si>
  <si>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</si>
  <si>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</si>
  <si>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</si>
  <si>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</si>
  <si>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</si>
  <si>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</si>
  <si>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</si>
  <si>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</si>
  <si>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</si>
  <si>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</si>
  <si>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</si>
  <si>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</si>
  <si>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</si>
  <si>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</si>
  <si>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</si>
  <si>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</si>
  <si>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</si>
  <si>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</si>
  <si>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</si>
  <si>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</si>
  <si>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</si>
  <si>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</si>
  <si>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</si>
  <si>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</si>
  <si>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</si>
  <si>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</si>
  <si>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</si>
  <si>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</si>
  <si>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</si>
  <si>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</si>
  <si>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</si>
  <si>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</si>
  <si>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</si>
  <si>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</si>
  <si>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</si>
  <si>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</si>
  <si>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</si>
  <si>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</si>
  <si>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</si>
  <si>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</si>
  <si>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</si>
  <si>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</si>
  <si>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</si>
  <si>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</si>
  <si>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</si>
  <si>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</si>
  <si>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</si>
  <si>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</si>
  <si>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</si>
  <si>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</si>
  <si>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</si>
  <si>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</si>
  <si>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</si>
  <si>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</si>
  <si>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</si>
  <si>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</si>
  <si>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</si>
  <si>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</si>
  <si>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</si>
  <si>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</si>
  <si>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</si>
  <si>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</si>
  <si>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</si>
  <si>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</si>
  <si>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</si>
  <si>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</si>
  <si>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</si>
  <si>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</si>
  <si>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</si>
  <si>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</si>
  <si>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</si>
  <si>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</si>
  <si>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</si>
  <si>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</si>
  <si>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</si>
  <si>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</si>
  <si>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</si>
  <si>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</si>
  <si>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</si>
  <si>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</si>
  <si>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</si>
  <si>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</si>
  <si>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</si>
  <si>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</si>
  <si>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</si>
  <si>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</si>
  <si>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</si>
  <si>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</si>
  <si>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</si>
  <si>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</si>
  <si>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</si>
  <si>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</si>
  <si>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</si>
  <si>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</si>
  <si>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</si>
  <si>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</si>
  <si>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</si>
  <si>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</si>
  <si>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</si>
  <si>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</si>
  <si>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</si>
  <si>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</si>
  <si>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</si>
  <si>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</si>
  <si>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</si>
  <si>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</si>
  <si>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</si>
  <si>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</si>
  <si>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</si>
  <si>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</si>
  <si>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</si>
  <si>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</si>
  <si>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</si>
  <si>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</si>
  <si>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</si>
  <si>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</si>
  <si>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</si>
  <si>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</si>
  <si>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</si>
  <si>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</si>
  <si>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</si>
  <si>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</si>
  <si>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</si>
  <si>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</si>
  <si>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</si>
  <si>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</si>
  <si>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</si>
  <si>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</si>
  <si>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</si>
  <si>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</si>
  <si>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</si>
  <si>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</si>
  <si>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</si>
  <si>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</si>
  <si>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</si>
  <si>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</si>
  <si>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</si>
  <si>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</si>
  <si>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</si>
  <si>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</si>
  <si>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</si>
  <si>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</si>
  <si>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</si>
  <si>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</si>
  <si>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</si>
  <si>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</si>
  <si>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</si>
  <si>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</si>
  <si>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</si>
  <si>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</si>
  <si>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</si>
  <si>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</si>
  <si>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</si>
  <si>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</si>
  <si>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</si>
  <si>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</si>
  <si>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</si>
  <si>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</si>
  <si>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</si>
  <si>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</si>
  <si>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</si>
  <si>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</si>
  <si>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</si>
  <si>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</si>
  <si>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</si>
  <si>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</si>
  <si>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</si>
  <si>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</si>
  <si>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</si>
  <si>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</si>
  <si>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</si>
  <si>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</si>
  <si>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</si>
  <si>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</si>
  <si>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</si>
  <si>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</si>
  <si>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</si>
  <si>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</si>
  <si>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</si>
  <si>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</si>
  <si>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</si>
  <si>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</si>
  <si>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</si>
  <si>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</si>
  <si>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</si>
  <si>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</si>
  <si>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</si>
  <si>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</si>
  <si>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</si>
  <si>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</si>
  <si>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</si>
  <si>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</si>
  <si>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</si>
  <si>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</si>
  <si>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</si>
  <si>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</si>
  <si>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</si>
  <si>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</si>
  <si>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</si>
  <si>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</si>
  <si>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</si>
  <si>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</si>
  <si>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</si>
  <si>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</si>
  <si>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</si>
  <si>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</si>
  <si>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</si>
  <si>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</si>
  <si>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</si>
  <si>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</si>
  <si>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</si>
  <si>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</si>
  <si>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</si>
  <si>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</si>
  <si>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</si>
  <si>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</si>
  <si>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</si>
  <si>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</si>
  <si>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</si>
  <si>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</si>
  <si>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</si>
  <si>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</si>
  <si>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</si>
  <si>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</si>
  <si>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</si>
  <si>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</si>
  <si>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</si>
  <si>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</si>
  <si>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</si>
  <si>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</si>
  <si>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</si>
  <si>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</si>
  <si>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</si>
  <si>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</si>
  <si>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</si>
  <si>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</si>
  <si>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</si>
  <si>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</si>
  <si>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</si>
  <si>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</si>
  <si>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</si>
  <si>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</si>
  <si>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</si>
  <si>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</si>
  <si>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</si>
  <si>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</si>
  <si>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</si>
  <si>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</si>
  <si>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</si>
  <si>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</si>
  <si>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</si>
  <si>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</si>
  <si>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</si>
  <si>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</si>
  <si>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</si>
  <si>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</si>
  <si>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</si>
  <si>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</si>
  <si>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</si>
  <si>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</si>
  <si>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</si>
  <si>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</si>
  <si>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</si>
  <si>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</si>
  <si>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</si>
  <si>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</si>
  <si>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</si>
  <si>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</si>
  <si>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</si>
  <si>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</si>
  <si>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</si>
  <si>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</si>
  <si>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</si>
  <si>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</si>
  <si>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</si>
  <si>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</si>
  <si>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</si>
  <si>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</si>
  <si>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</si>
  <si>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</si>
  <si>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</si>
  <si>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</si>
  <si>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</si>
  <si>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</si>
  <si>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</si>
  <si>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</si>
  <si>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</si>
  <si>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</si>
  <si>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</si>
  <si>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</si>
  <si>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</si>
  <si>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</si>
  <si>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</si>
  <si>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</si>
  <si>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</si>
  <si>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</si>
  <si>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</si>
  <si>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</si>
  <si>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</si>
  <si>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</si>
  <si>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</si>
  <si>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</si>
  <si>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</si>
  <si>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</si>
  <si>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</si>
  <si>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</si>
  <si>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</si>
  <si>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</si>
  <si>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</si>
  <si>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</si>
  <si>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</si>
  <si>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</si>
  <si>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</si>
  <si>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</si>
  <si>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</si>
  <si>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</si>
  <si>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</si>
  <si>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</si>
  <si>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</si>
  <si>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</si>
  <si>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</si>
  <si>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</si>
  <si>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</si>
  <si>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</si>
  <si>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</si>
  <si>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</si>
  <si>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</si>
  <si>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</si>
  <si>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</si>
  <si>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</si>
  <si>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</si>
  <si>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</si>
  <si>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</si>
  <si>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</si>
  <si>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</si>
  <si>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</si>
  <si>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</si>
  <si>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</si>
  <si>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</si>
  <si>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</si>
  <si>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</si>
  <si>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</si>
  <si>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</si>
  <si>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</si>
  <si>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</si>
  <si>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</si>
  <si>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</si>
  <si>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</si>
  <si>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</si>
  <si>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</si>
  <si>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</si>
  <si>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</si>
  <si>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</si>
  <si>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</si>
  <si>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</si>
  <si>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</si>
  <si>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</si>
  <si>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</si>
  <si>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</si>
  <si>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</si>
  <si>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</si>
  <si>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</si>
  <si>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</si>
  <si>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</si>
  <si>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</si>
  <si>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</si>
  <si>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</si>
  <si>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</si>
  <si>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</si>
  <si>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</si>
  <si>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</si>
  <si>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</si>
  <si>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</si>
  <si>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</si>
  <si>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</si>
  <si>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</si>
  <si>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</si>
  <si>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</si>
  <si>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</si>
  <si>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</si>
  <si>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</si>
  <si>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</si>
  <si>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</si>
  <si>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</si>
  <si>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</si>
  <si>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</si>
  <si>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</si>
  <si>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</si>
  <si>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</si>
  <si>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</si>
  <si>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</si>
  <si>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</si>
  <si>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</si>
  <si>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</si>
  <si>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</si>
  <si>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</si>
  <si>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</si>
  <si>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</si>
  <si>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</si>
  <si>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</si>
  <si>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</si>
  <si>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</si>
  <si>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</si>
  <si>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</si>
  <si>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</si>
  <si>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</si>
  <si>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</si>
  <si>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</si>
  <si>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</si>
  <si>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</si>
  <si>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</si>
  <si>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</si>
  <si>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</si>
  <si>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</si>
  <si>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</si>
  <si>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</si>
  <si>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</si>
  <si>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</si>
  <si>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</si>
  <si>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</si>
  <si>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</si>
  <si>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</si>
  <si>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</si>
  <si>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</si>
  <si>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</si>
  <si>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</si>
  <si>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</si>
  <si>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</si>
  <si>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</si>
  <si>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</si>
  <si>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</si>
  <si>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</si>
  <si>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</si>
  <si>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</si>
  <si>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</si>
  <si>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</si>
  <si>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</si>
  <si>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</si>
  <si>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</si>
  <si>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</si>
  <si>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</si>
  <si>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</si>
  <si>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</si>
  <si>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</si>
  <si>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</si>
  <si>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</si>
  <si>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</si>
  <si>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</si>
  <si>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</si>
  <si>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</si>
  <si>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</si>
  <si>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</si>
  <si>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</si>
  <si>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</si>
  <si>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</si>
  <si>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</si>
  <si>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</si>
  <si>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</si>
  <si>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</si>
  <si>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</si>
  <si>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</si>
  <si>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</si>
  <si>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</si>
  <si>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</si>
  <si>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</si>
  <si>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</si>
  <si>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</si>
  <si>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</si>
  <si>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</si>
  <si>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</si>
  <si>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</si>
  <si>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</si>
  <si>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</si>
  <si>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</si>
  <si>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</si>
  <si>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</si>
  <si>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</si>
  <si>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</si>
  <si>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</si>
  <si>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</si>
  <si>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</si>
  <si>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</si>
  <si>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</si>
  <si>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</si>
  <si>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</si>
  <si>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</si>
  <si>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</si>
  <si>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</si>
  <si>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</si>
  <si>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</si>
  <si>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</si>
  <si>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</si>
  <si>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</si>
  <si>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</si>
  <si>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</si>
  <si>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</si>
  <si>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</si>
  <si>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</si>
  <si>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</si>
  <si>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</si>
  <si>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</si>
  <si>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</si>
  <si>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</si>
  <si>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</si>
  <si>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</si>
  <si>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</si>
  <si>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</si>
  <si>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</si>
  <si>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</si>
  <si>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</si>
  <si>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</si>
  <si>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</si>
  <si>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</si>
  <si>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</si>
  <si>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</si>
  <si>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</si>
  <si>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</si>
  <si>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</si>
  <si>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</si>
  <si>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</si>
  <si>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</si>
  <si>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</si>
  <si>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</si>
  <si>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</si>
  <si>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</si>
  <si>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</si>
  <si>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</si>
  <si>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</si>
  <si>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</si>
  <si>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</si>
  <si>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</si>
  <si>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</si>
  <si>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</si>
  <si>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</si>
  <si>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</si>
  <si>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</si>
  <si>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</si>
  <si>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</si>
  <si>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</si>
  <si>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</si>
  <si>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</si>
  <si>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</si>
  <si>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</si>
  <si>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</si>
  <si>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</si>
  <si>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</si>
  <si>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</si>
  <si>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</si>
  <si>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</si>
  <si>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</si>
  <si>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</si>
  <si>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</si>
  <si>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</si>
  <si>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</si>
  <si>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</si>
  <si>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</si>
  <si>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</si>
  <si>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</si>
  <si>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</si>
  <si>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</si>
  <si>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</si>
  <si>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</si>
  <si>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</si>
  <si>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</si>
  <si>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</si>
  <si>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</si>
  <si>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</si>
  <si>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</si>
  <si>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</si>
  <si>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</si>
  <si>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</si>
  <si>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</si>
  <si>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</si>
  <si>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</si>
  <si>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</si>
  <si>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</si>
  <si>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</si>
  <si>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</si>
  <si>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</si>
  <si>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</si>
  <si>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</si>
  <si>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</si>
  <si>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</si>
  <si>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</si>
  <si>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</si>
  <si>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</si>
  <si>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</si>
  <si>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</si>
  <si>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</si>
  <si>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</si>
  <si>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</si>
  <si>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</si>
  <si>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</si>
  <si>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</si>
  <si>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</si>
  <si>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</si>
  <si>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</si>
  <si>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</si>
  <si>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</si>
  <si>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</si>
  <si>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</si>
  <si>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</si>
  <si>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</si>
  <si>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</si>
  <si>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</si>
  <si>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</si>
  <si>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</si>
  <si>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</si>
  <si>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</si>
  <si>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</si>
  <si>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</si>
  <si>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</si>
  <si>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</si>
  <si>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</si>
  <si>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</si>
  <si>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</si>
  <si>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</si>
  <si>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</si>
  <si>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</si>
  <si>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</si>
  <si>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</si>
  <si>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</si>
  <si>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</si>
  <si>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</si>
  <si>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</si>
  <si>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</si>
  <si>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</si>
  <si>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</si>
  <si>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</si>
  <si>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</si>
  <si>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</si>
  <si>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</si>
  <si>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</si>
  <si>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</si>
  <si>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</si>
  <si>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</si>
  <si>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</si>
  <si>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</si>
  <si>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</si>
  <si>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</si>
  <si>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</si>
  <si>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</si>
  <si>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</si>
  <si>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</si>
  <si>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</si>
  <si>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</si>
  <si>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</si>
  <si>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</si>
  <si>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</si>
  <si>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</si>
  <si>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</si>
  <si>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</si>
  <si>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</si>
  <si>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</si>
  <si>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</si>
  <si>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</si>
  <si>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</si>
  <si>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</si>
  <si>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</si>
  <si>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</si>
  <si>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</si>
  <si>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</si>
  <si>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</si>
  <si>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</si>
  <si>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</si>
  <si>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</si>
  <si>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</si>
  <si>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</si>
  <si>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</si>
  <si>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</si>
  <si>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</si>
  <si>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</si>
  <si>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</si>
  <si>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</si>
  <si>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</si>
  <si>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</si>
  <si>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</si>
  <si>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</si>
  <si>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</si>
  <si>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</si>
  <si>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</si>
  <si>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</si>
  <si>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</si>
  <si>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</si>
  <si>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</si>
  <si>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</si>
  <si>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</si>
  <si>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</si>
  <si>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</si>
  <si>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</si>
  <si>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</si>
  <si>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</si>
  <si>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</si>
  <si>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</si>
  <si>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</si>
  <si>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</si>
  <si>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</si>
  <si>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</si>
  <si>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</si>
  <si>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</si>
  <si>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</si>
  <si>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</si>
  <si>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</si>
  <si>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</si>
  <si>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</si>
  <si>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</si>
  <si>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</si>
  <si>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</si>
  <si>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</si>
  <si>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</si>
  <si>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</si>
  <si>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</si>
  <si>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</si>
  <si>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</si>
  <si>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</si>
  <si>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</si>
  <si>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</si>
  <si>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</si>
  <si>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</si>
  <si>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</si>
  <si>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</si>
  <si>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</si>
  <si>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</si>
  <si>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</si>
  <si>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</si>
  <si>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</si>
  <si>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</si>
  <si>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</si>
  <si>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</si>
  <si>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</si>
  <si>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</si>
  <si>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</si>
  <si>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</si>
  <si>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</si>
  <si>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</si>
  <si>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</si>
  <si>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</si>
  <si>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</si>
  <si>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</si>
  <si>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</si>
  <si>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</si>
  <si>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</si>
  <si>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</si>
  <si>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</si>
  <si>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</si>
  <si>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</si>
  <si>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</si>
  <si>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</si>
  <si>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</si>
  <si>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</si>
  <si>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</si>
  <si>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</si>
  <si>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</si>
  <si>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</si>
  <si>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</si>
  <si>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</si>
  <si>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</si>
  <si>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</si>
  <si>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</si>
  <si>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</si>
  <si>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</si>
  <si>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</si>
  <si>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</si>
  <si>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</si>
  <si>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</si>
  <si>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</si>
  <si>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</si>
  <si>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</si>
  <si>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</si>
  <si>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</si>
  <si>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</si>
  <si>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</si>
  <si>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</si>
  <si>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</si>
  <si>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</si>
  <si>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</si>
  <si>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</si>
  <si>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</si>
  <si>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</si>
  <si>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</si>
  <si>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</si>
  <si>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</si>
  <si>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</si>
  <si>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</si>
  <si>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</si>
  <si>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</si>
  <si>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</si>
  <si>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</si>
  <si>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</si>
  <si>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</si>
  <si>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</si>
  <si>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</si>
  <si>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</si>
  <si>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</si>
  <si>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</si>
  <si>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</si>
  <si>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</si>
  <si>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</si>
  <si>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</si>
  <si>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</si>
  <si>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</si>
  <si>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</si>
  <si>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</si>
  <si>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</si>
  <si>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</si>
  <si>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</si>
  <si>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</si>
  <si>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</si>
  <si>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</si>
  <si>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</si>
  <si>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</si>
  <si>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</si>
  <si>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</si>
  <si>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</si>
  <si>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</si>
  <si>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</si>
  <si>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</si>
  <si>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</si>
  <si>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</si>
  <si>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</si>
  <si>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</si>
  <si>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</si>
  <si>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</si>
  <si>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</si>
  <si>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</si>
  <si>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</si>
  <si>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</si>
  <si>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</si>
  <si>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</si>
  <si>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</si>
  <si>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</si>
  <si>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</si>
  <si>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</si>
  <si>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</si>
  <si>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</si>
  <si>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</si>
  <si>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</si>
  <si>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</si>
  <si>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</si>
  <si>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</si>
  <si>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</si>
  <si>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</si>
  <si>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</si>
  <si>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</si>
  <si>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</si>
  <si>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</si>
  <si>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</si>
  <si>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</si>
  <si>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</si>
  <si>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</si>
  <si>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</si>
  <si>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</si>
  <si>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</si>
  <si>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</si>
  <si>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</si>
  <si>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</si>
  <si>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</si>
  <si>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</si>
  <si>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</si>
  <si>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</si>
  <si>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</si>
  <si>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</si>
  <si>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</si>
  <si>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</si>
  <si>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</si>
  <si>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</si>
  <si>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</si>
  <si>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</si>
  <si>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</si>
  <si>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</si>
  <si>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</si>
  <si>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</si>
  <si>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</si>
  <si>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</si>
  <si>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</si>
  <si>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</si>
  <si>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</si>
  <si>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</si>
  <si>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</si>
  <si>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</si>
  <si>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</si>
  <si>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</si>
  <si>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</si>
  <si>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</si>
  <si>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</si>
  <si>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</si>
  <si>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</si>
  <si>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</si>
  <si>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</si>
  <si>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</si>
  <si>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</si>
  <si>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</si>
  <si>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</si>
  <si>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</si>
  <si>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</si>
  <si>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</si>
  <si>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</si>
  <si>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</si>
  <si>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</si>
  <si>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</si>
  <si>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</si>
  <si>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</si>
  <si>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</si>
  <si>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</si>
  <si>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</si>
  <si>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</si>
  <si>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</si>
  <si>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</si>
  <si>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</si>
  <si>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</si>
  <si>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</si>
  <si>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</si>
  <si>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</si>
  <si>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</si>
  <si>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</si>
  <si>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</si>
  <si>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</si>
  <si>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</si>
  <si>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</si>
  <si>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</si>
  <si>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</si>
  <si>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</si>
  <si>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</si>
  <si>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</si>
  <si>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</si>
  <si>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</si>
  <si>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</si>
  <si>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</si>
  <si>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</si>
  <si>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</si>
  <si>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</si>
  <si>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</si>
  <si>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</si>
  <si>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</si>
  <si>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</si>
  <si>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</si>
  <si>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</si>
  <si>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</si>
  <si>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</si>
  <si>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</si>
  <si>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</si>
  <si>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</si>
  <si>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</si>
  <si>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</si>
  <si>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</si>
  <si>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</si>
  <si>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</si>
  <si>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</si>
  <si>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</si>
  <si>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</si>
  <si>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</si>
  <si>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</si>
  <si>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</si>
  <si>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</si>
  <si>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</si>
  <si>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</si>
  <si>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</si>
  <si>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</si>
  <si>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</si>
  <si>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</si>
  <si>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</si>
  <si>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</si>
  <si>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</si>
  <si>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</si>
  <si>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</si>
  <si>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</si>
  <si>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</si>
  <si>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</si>
  <si>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</si>
  <si>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</si>
  <si>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</si>
  <si>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</si>
  <si>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</si>
  <si>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</si>
  <si>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</si>
  <si>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</si>
  <si>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</si>
  <si>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</si>
  <si>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</si>
  <si>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</si>
  <si>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</si>
  <si>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</si>
  <si>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</si>
  <si>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</si>
  <si>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</si>
  <si>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</si>
  <si>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</si>
  <si>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</si>
  <si>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</si>
  <si>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</si>
  <si>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</si>
  <si>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</si>
  <si>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</si>
  <si>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</si>
  <si>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</si>
  <si>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</si>
  <si>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</si>
  <si>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</si>
  <si>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</si>
  <si>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</si>
  <si>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</si>
  <si>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</si>
  <si>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</si>
  <si>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</si>
  <si>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</si>
  <si>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</si>
  <si>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</si>
  <si>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</si>
  <si>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</si>
  <si>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</si>
  <si>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</si>
  <si>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</si>
  <si>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</si>
  <si>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</si>
  <si>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</si>
  <si>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</si>
  <si>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</si>
  <si>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</si>
  <si>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</si>
  <si>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</si>
  <si>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</si>
  <si>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</si>
  <si>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</si>
  <si>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</si>
  <si>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</si>
  <si>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</si>
  <si>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</si>
  <si>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</si>
  <si>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</si>
  <si>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</si>
  <si>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</si>
  <si>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</si>
  <si>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</si>
  <si>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</si>
  <si>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</si>
  <si>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</si>
  <si>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</si>
  <si>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</si>
  <si>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</si>
  <si>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</si>
  <si>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</si>
  <si>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</si>
  <si>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</si>
  <si>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</si>
  <si>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</si>
  <si>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</si>
  <si>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</si>
  <si>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</si>
  <si>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</si>
  <si>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</si>
  <si>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</si>
  <si>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</si>
  <si>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</si>
  <si>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</si>
  <si>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</si>
  <si>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</si>
  <si>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</si>
  <si>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</si>
  <si>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</si>
  <si>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</si>
  <si>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</si>
  <si>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</si>
  <si>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</si>
  <si>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</si>
  <si>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</si>
  <si>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</si>
  <si>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</si>
  <si>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</si>
  <si>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</si>
  <si>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</si>
  <si>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</si>
  <si>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</si>
  <si>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</si>
  <si>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</si>
  <si>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</si>
  <si>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</si>
  <si>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</si>
  <si>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</si>
  <si>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</si>
  <si>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</si>
  <si>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</si>
  <si>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</si>
  <si>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</si>
  <si>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</si>
  <si>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</si>
  <si>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</si>
  <si>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</si>
  <si>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</si>
  <si>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</si>
  <si>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</si>
  <si>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</si>
  <si>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</si>
  <si>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</si>
  <si>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</si>
  <si>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</si>
  <si>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</si>
  <si>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</si>
  <si>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</si>
  <si>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</si>
  <si>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</si>
  <si>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</si>
  <si>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</si>
  <si>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</si>
  <si>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</si>
  <si>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</si>
  <si>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</si>
  <si>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</si>
  <si>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</si>
  <si>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</si>
  <si>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</si>
  <si>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</si>
  <si>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</si>
  <si>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</si>
  <si>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</si>
  <si>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</si>
  <si>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</si>
  <si>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</si>
  <si>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</si>
  <si>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</si>
  <si>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</si>
  <si>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</si>
  <si>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</si>
  <si>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</si>
  <si>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</si>
  <si>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</si>
  <si>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</si>
  <si>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</si>
  <si>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</si>
  <si>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</si>
  <si>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</si>
  <si>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</si>
  <si>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</si>
  <si>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</si>
  <si>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</si>
  <si>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</si>
  <si>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</si>
  <si>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</si>
  <si>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</si>
  <si>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</si>
  <si>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</si>
  <si>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</si>
  <si>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</si>
  <si>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</si>
  <si>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</si>
  <si>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</si>
  <si>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</si>
  <si>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</si>
  <si>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</si>
  <si>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</si>
  <si>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</si>
  <si>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</si>
  <si>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</si>
  <si>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</si>
  <si>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</si>
  <si>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</si>
  <si>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</si>
  <si>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</si>
  <si>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</si>
  <si>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</si>
  <si>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</si>
  <si>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</si>
  <si>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</si>
  <si>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</si>
  <si>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</si>
  <si>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</si>
  <si>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</si>
  <si>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</si>
  <si>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</si>
  <si>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</si>
  <si>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</si>
  <si>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</si>
  <si>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</si>
  <si>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</si>
  <si>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</si>
  <si>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</si>
  <si>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</si>
  <si>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</si>
  <si>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</si>
  <si>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</si>
  <si>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</si>
  <si>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</si>
  <si>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</si>
  <si>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</si>
  <si>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</si>
  <si>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</si>
  <si>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</si>
  <si>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</si>
  <si>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</si>
  <si>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</si>
  <si>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</si>
  <si>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</si>
  <si>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</si>
  <si>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</si>
  <si>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</si>
  <si>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</si>
  <si>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</si>
  <si>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</si>
  <si>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</si>
  <si>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</si>
  <si>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</si>
  <si>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</si>
  <si>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</si>
  <si>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</si>
  <si>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</si>
  <si>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</si>
  <si>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</si>
  <si>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</si>
  <si>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</si>
  <si>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</si>
  <si>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</si>
  <si>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</si>
  <si>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</si>
  <si>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</si>
  <si>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</si>
  <si>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</si>
  <si>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</si>
  <si>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</si>
  <si>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</si>
  <si>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</si>
  <si>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</si>
  <si>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</si>
  <si>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</si>
  <si>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</si>
  <si>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</si>
  <si>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</si>
  <si>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</si>
  <si>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</si>
  <si>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</si>
  <si>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</si>
  <si>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</si>
  <si>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</si>
  <si>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</si>
  <si>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</si>
  <si>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</si>
  <si>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</si>
  <si>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</si>
  <si>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</si>
  <si>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</si>
  <si>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</si>
  <si>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</si>
  <si>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</si>
  <si>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</si>
  <si>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</si>
  <si>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</si>
  <si>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</si>
  <si>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</si>
  <si>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</si>
  <si>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</si>
  <si>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</si>
  <si>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</si>
  <si>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</si>
  <si>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</si>
  <si>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</si>
  <si>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</si>
  <si>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</si>
  <si>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</si>
  <si>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</si>
  <si>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</si>
  <si>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</si>
  <si>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</si>
  <si>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</si>
  <si>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</si>
  <si>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</si>
  <si>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</si>
  <si>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</si>
  <si>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</si>
  <si>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</si>
  <si>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</si>
  <si>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</si>
  <si>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</si>
  <si>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</si>
  <si>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</si>
  <si>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</si>
  <si>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</si>
  <si>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</si>
  <si>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</si>
  <si>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</si>
  <si>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</si>
  <si>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</si>
  <si>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</si>
  <si>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</si>
  <si>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</si>
  <si>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</si>
  <si>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</si>
  <si>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</si>
  <si>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</si>
  <si>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</si>
  <si>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</si>
  <si>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</si>
  <si>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</si>
  <si>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</si>
  <si>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</si>
  <si>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</si>
  <si>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</si>
  <si>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</si>
  <si>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</si>
  <si>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</si>
  <si>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</si>
  <si>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</si>
  <si>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</si>
  <si>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</si>
  <si>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</si>
  <si>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</si>
  <si>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</si>
  <si>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</si>
  <si>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</si>
  <si>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</si>
  <si>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</si>
  <si>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</si>
  <si>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</si>
  <si>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</si>
  <si>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</si>
  <si>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</si>
  <si>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</si>
  <si>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</si>
  <si>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</si>
  <si>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</si>
  <si>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</si>
  <si>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</si>
  <si>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</si>
  <si>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</si>
  <si>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</si>
  <si>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</si>
  <si>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</si>
  <si>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</si>
  <si>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</si>
  <si>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</si>
  <si>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</si>
  <si>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</si>
  <si>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</si>
  <si>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</si>
  <si>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</si>
  <si>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</si>
  <si>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</si>
  <si>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</si>
  <si>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</si>
  <si>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</si>
  <si>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</si>
  <si>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</si>
  <si>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</si>
  <si>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</si>
  <si>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</si>
  <si>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</si>
  <si>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</si>
  <si>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</si>
  <si>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</si>
  <si>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</si>
  <si>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</si>
  <si>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</si>
  <si>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</si>
  <si>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</si>
  <si>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</si>
  <si>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</si>
  <si>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</si>
  <si>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</si>
  <si>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</si>
  <si>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</si>
  <si>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</si>
  <si>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</si>
  <si>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</si>
  <si>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</si>
  <si>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</si>
  <si>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</si>
  <si>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</si>
  <si>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</si>
  <si>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</si>
  <si>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</si>
  <si>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</si>
  <si>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</si>
  <si>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</si>
  <si>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</si>
  <si>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</si>
  <si>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</si>
  <si>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</si>
  <si>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</si>
  <si>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</si>
  <si>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</si>
  <si>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</si>
  <si>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</si>
  <si>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</si>
  <si>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</si>
  <si>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</si>
  <si>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</si>
  <si>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</si>
  <si>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</si>
  <si>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</si>
  <si>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</si>
  <si>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</si>
  <si>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</si>
  <si>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</si>
  <si>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</si>
  <si>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</si>
  <si>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</si>
  <si>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</si>
  <si>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</si>
  <si>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</si>
  <si>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</si>
  <si>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</si>
  <si>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</si>
  <si>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</si>
  <si>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</si>
  <si>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</si>
  <si>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</si>
  <si>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</si>
  <si>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</si>
  <si>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</si>
  <si>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</si>
  <si>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</si>
  <si>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</si>
  <si>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</si>
  <si>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</si>
  <si>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</si>
  <si>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</si>
  <si>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</si>
  <si>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</si>
  <si>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</si>
  <si>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</si>
  <si>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</si>
  <si>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</si>
  <si>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</si>
  <si>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</si>
  <si>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</si>
  <si>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</si>
  <si>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</si>
  <si>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</si>
  <si>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</si>
  <si>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</si>
  <si>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</si>
  <si>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</si>
  <si>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</si>
  <si>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</si>
  <si>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</si>
  <si>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</si>
  <si>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</si>
  <si>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</si>
  <si>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</si>
  <si>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</si>
  <si>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</si>
  <si>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</si>
  <si>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</si>
  <si>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</si>
  <si>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</si>
  <si>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</si>
  <si>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</si>
  <si>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</si>
  <si>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</si>
  <si>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</si>
  <si>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</si>
  <si>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</si>
  <si>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</si>
  <si>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</si>
  <si>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</si>
  <si>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</si>
  <si>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</si>
  <si>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</si>
  <si>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</si>
  <si>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</si>
  <si>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</si>
  <si>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</si>
  <si>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</si>
  <si>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</si>
  <si>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</si>
  <si>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</si>
  <si>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</si>
  <si>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</si>
  <si>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</si>
  <si>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</si>
  <si>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</si>
  <si>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</si>
  <si>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</si>
  <si>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</si>
  <si>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</si>
  <si>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</si>
  <si>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</si>
  <si>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</si>
  <si>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</si>
  <si>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</si>
  <si>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</si>
  <si>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</si>
  <si>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</si>
  <si>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</si>
  <si>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</si>
  <si>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</si>
  <si>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</si>
  <si>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</si>
  <si>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</si>
  <si>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</si>
  <si>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</si>
  <si>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</si>
  <si>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</si>
  <si>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</si>
  <si>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</si>
  <si>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</si>
  <si>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</si>
  <si>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</si>
  <si>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</si>
  <si>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</si>
  <si>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</si>
  <si>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</si>
  <si>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</si>
  <si>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</si>
  <si>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</si>
  <si>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</si>
  <si>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</si>
  <si>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</si>
  <si>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</si>
  <si>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</si>
  <si>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</si>
  <si>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</si>
  <si>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</si>
  <si>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</si>
  <si>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</si>
  <si>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</si>
  <si>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</si>
  <si>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</si>
  <si>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</si>
  <si>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</si>
  <si>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</si>
  <si>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</si>
  <si>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</si>
  <si>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</si>
  <si>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</si>
  <si>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</si>
  <si>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</si>
  <si>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</si>
  <si>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</si>
  <si>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</si>
  <si>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</si>
  <si>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</si>
  <si>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</si>
  <si>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</si>
  <si>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</si>
  <si>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</si>
  <si>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</si>
  <si>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</si>
  <si>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</si>
  <si>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</si>
  <si>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</si>
  <si>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</si>
  <si>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</si>
  <si>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</si>
  <si>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</si>
  <si>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</si>
  <si>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</si>
  <si>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</si>
  <si>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</si>
  <si>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</si>
  <si>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</si>
  <si>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</si>
  <si>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</si>
  <si>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</si>
  <si>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</si>
  <si>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</si>
  <si>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</si>
  <si>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</si>
  <si>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</si>
  <si>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</si>
  <si>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</si>
  <si>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</si>
  <si>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</si>
  <si>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</si>
  <si>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</si>
  <si>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</si>
  <si>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</si>
  <si>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</si>
  <si>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</si>
  <si>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</si>
  <si>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</si>
  <si>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</si>
  <si>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</si>
  <si>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</si>
  <si>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</si>
  <si>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</si>
  <si>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</si>
  <si>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</si>
  <si>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</si>
  <si>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</si>
  <si>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</si>
  <si>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</si>
  <si>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</si>
  <si>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</si>
  <si>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</si>
  <si>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</si>
  <si>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</si>
  <si>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</si>
  <si>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</si>
  <si>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</si>
  <si>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</si>
  <si>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</si>
  <si>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</si>
  <si>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</si>
  <si>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</si>
  <si>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</si>
  <si>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</si>
  <si>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</si>
  <si>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</si>
  <si>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</si>
  <si>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</si>
  <si>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</si>
  <si>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</si>
  <si>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</si>
  <si>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</si>
  <si>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</si>
  <si>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</si>
  <si>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</si>
  <si>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</si>
  <si>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</si>
  <si>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</si>
  <si>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</si>
  <si>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</si>
  <si>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</si>
  <si>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</si>
  <si>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</si>
  <si>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</si>
  <si>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</si>
  <si>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</si>
  <si>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</si>
  <si>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</si>
  <si>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</si>
  <si>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</si>
  <si>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</si>
  <si>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</si>
  <si>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</si>
  <si>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</si>
  <si>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</si>
  <si>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</si>
  <si>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</si>
  <si>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</si>
  <si>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</si>
  <si>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</si>
  <si>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</si>
  <si>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</si>
  <si>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</si>
  <si>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</si>
  <si>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</si>
  <si>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</si>
  <si>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</si>
  <si>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</si>
  <si>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</si>
  <si>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</si>
  <si>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</si>
  <si>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</si>
  <si>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</si>
  <si>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</si>
  <si>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</si>
  <si>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</si>
  <si>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</si>
  <si>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</si>
  <si>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</si>
  <si>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</si>
  <si>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</si>
  <si>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</si>
  <si>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</si>
  <si>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</si>
  <si>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</si>
  <si>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</si>
  <si>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</si>
  <si>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</si>
  <si>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</si>
  <si>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</si>
  <si>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</si>
  <si>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</si>
  <si>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</si>
  <si>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</si>
  <si>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</si>
  <si>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</si>
  <si>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</si>
  <si>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</si>
  <si>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</si>
  <si>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</si>
  <si>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</si>
  <si>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</si>
  <si>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</si>
  <si>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</si>
  <si>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</si>
  <si>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</si>
  <si>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</si>
  <si>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</si>
  <si>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</si>
  <si>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</si>
  <si>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</si>
  <si>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</si>
  <si>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</si>
  <si>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</si>
  <si>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</si>
  <si>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</si>
  <si>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</si>
  <si>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</si>
  <si>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</si>
  <si>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</si>
  <si>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</si>
  <si>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</si>
  <si>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</si>
  <si>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</si>
  <si>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</si>
  <si>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</si>
  <si>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</si>
  <si>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</si>
  <si>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</si>
  <si>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</si>
  <si>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</si>
  <si>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</si>
  <si>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</si>
  <si>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</si>
  <si>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</si>
  <si>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</si>
  <si>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</si>
  <si>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</si>
  <si>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</si>
  <si>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</si>
  <si>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</si>
  <si>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</si>
  <si>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</si>
  <si>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</si>
  <si>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</si>
  <si>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</si>
  <si>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</si>
  <si>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</si>
  <si>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</si>
  <si>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</si>
  <si>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</si>
  <si>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</si>
  <si>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</si>
  <si>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</si>
  <si>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</si>
  <si>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</si>
  <si>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</si>
  <si>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</si>
  <si>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</si>
  <si>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</si>
  <si>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</si>
  <si>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</si>
  <si>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</si>
  <si>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</si>
  <si>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</si>
  <si>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</si>
  <si>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</si>
  <si>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</si>
  <si>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</si>
  <si>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</si>
  <si>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</si>
  <si>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</si>
  <si>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</si>
  <si>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</si>
  <si>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</si>
  <si>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</si>
  <si>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</si>
  <si>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</si>
  <si>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</si>
  <si>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</si>
  <si>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</si>
  <si>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</si>
  <si>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</si>
  <si>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</si>
  <si>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</si>
  <si>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</si>
  <si>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</si>
  <si>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</si>
  <si>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</si>
  <si>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</si>
  <si>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</si>
  <si>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</si>
  <si>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</si>
  <si>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</si>
  <si>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</si>
  <si>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</si>
  <si>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</si>
  <si>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</si>
  <si>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</si>
  <si>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</si>
  <si>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</si>
  <si>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</si>
  <si>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</si>
  <si>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</si>
  <si>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</si>
  <si>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</si>
  <si>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</si>
  <si>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</si>
  <si>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</si>
  <si>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</si>
  <si>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</si>
  <si>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</si>
  <si>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</si>
  <si>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</si>
  <si>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</si>
  <si>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</si>
  <si>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</si>
  <si>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</si>
  <si>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</si>
  <si>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</si>
  <si>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</si>
  <si>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</si>
  <si>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</si>
  <si>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</si>
  <si>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</si>
  <si>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</si>
  <si>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</si>
  <si>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</si>
  <si>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</si>
  <si>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</si>
  <si>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</si>
  <si>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</si>
  <si>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</si>
  <si>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</si>
  <si>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</si>
  <si>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</si>
  <si>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</si>
  <si>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</si>
  <si>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</si>
  <si>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</si>
  <si>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</si>
  <si>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</si>
  <si>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</si>
  <si>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</si>
  <si>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</si>
  <si>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</si>
  <si>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</si>
  <si>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</si>
  <si>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</si>
  <si>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</si>
  <si>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</si>
  <si>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</si>
  <si>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</si>
  <si>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</si>
  <si>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</si>
  <si>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</si>
  <si>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</si>
  <si>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</si>
  <si>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</si>
  <si>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</si>
  <si>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</si>
  <si>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</si>
  <si>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</si>
  <si>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</si>
  <si>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</si>
  <si>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</si>
  <si>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</si>
  <si>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</si>
  <si>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</si>
  <si>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</si>
  <si>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</si>
  <si>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</si>
  <si>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</si>
  <si>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</si>
  <si>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</si>
  <si>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</si>
  <si>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</si>
  <si>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</si>
  <si>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</si>
  <si>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</si>
  <si>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</si>
  <si>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</si>
  <si>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</si>
  <si>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</si>
  <si>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</si>
  <si>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</si>
  <si>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</si>
  <si>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</si>
  <si>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</si>
  <si>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</si>
  <si>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</si>
  <si>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</si>
  <si>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</si>
  <si>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</si>
  <si>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</si>
  <si>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</si>
  <si>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</si>
  <si>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</si>
  <si>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</si>
  <si>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</si>
  <si>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</si>
  <si>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</si>
  <si>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</si>
  <si>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</si>
  <si>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</si>
  <si>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</si>
  <si>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</si>
  <si>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</si>
  <si>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</si>
  <si>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</si>
  <si>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</si>
  <si>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</si>
  <si>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</si>
  <si>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</si>
  <si>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</si>
  <si>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</si>
  <si>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</si>
  <si>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</si>
  <si>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</si>
  <si>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</si>
  <si>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</si>
  <si>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</si>
  <si>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</si>
  <si>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</si>
  <si>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</si>
  <si>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</si>
  <si>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</si>
  <si>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</si>
  <si>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</si>
  <si>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</si>
  <si>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</si>
  <si>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</si>
  <si>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</si>
  <si>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</si>
  <si>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</si>
  <si>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</si>
  <si>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</si>
  <si>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</si>
  <si>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</si>
  <si>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</si>
  <si>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</si>
  <si>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</si>
  <si>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</si>
  <si>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</si>
  <si>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</si>
  <si>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</si>
  <si>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</si>
  <si>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</si>
  <si>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</si>
  <si>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</si>
  <si>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</si>
  <si>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</si>
  <si>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</si>
  <si>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</si>
  <si>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</si>
  <si>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</si>
  <si>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</si>
  <si>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</si>
  <si>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</si>
  <si>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</si>
  <si>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</si>
  <si>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</si>
  <si>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</si>
  <si>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</si>
  <si>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</si>
  <si>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</si>
  <si>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</si>
  <si>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</si>
  <si>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</si>
  <si>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</si>
  <si>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</si>
  <si>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</si>
  <si>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</si>
  <si>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</si>
  <si>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</si>
  <si>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</si>
  <si>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</si>
  <si>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</si>
  <si>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</si>
  <si>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</si>
  <si>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</si>
  <si>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</si>
  <si>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</si>
  <si>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</si>
  <si>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</si>
  <si>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</si>
  <si>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</si>
  <si>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</si>
  <si>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</si>
  <si>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</si>
  <si>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</si>
  <si>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</si>
  <si>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</si>
  <si>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</si>
  <si>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</si>
  <si>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</si>
  <si>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</si>
  <si>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</si>
  <si>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</si>
  <si>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</si>
  <si>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</si>
  <si>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</si>
  <si>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</si>
  <si>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</si>
  <si>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</si>
  <si>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</si>
  <si>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</si>
  <si>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</si>
  <si>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</si>
  <si>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</si>
  <si>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</si>
  <si>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</si>
  <si>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</si>
  <si>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</si>
  <si>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</si>
  <si>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</si>
  <si>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</si>
  <si>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</si>
  <si>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</si>
  <si>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</si>
  <si>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</si>
  <si>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</si>
  <si>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</si>
  <si>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</si>
  <si>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</si>
  <si>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</si>
  <si>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</si>
  <si>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</si>
  <si>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</si>
  <si>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</si>
  <si>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</si>
  <si>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</si>
  <si>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</si>
  <si>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</si>
  <si>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</si>
  <si>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</si>
  <si>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</si>
  <si>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</si>
  <si>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</si>
  <si>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</si>
  <si>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</si>
  <si>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</si>
  <si>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</si>
  <si>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</si>
  <si>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</si>
  <si>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</si>
  <si>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</si>
  <si>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</si>
  <si>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</si>
  <si>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</si>
  <si>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</si>
  <si>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</si>
  <si>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</si>
  <si>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</si>
  <si>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</si>
  <si>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</si>
  <si>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</si>
  <si>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</si>
  <si>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</si>
  <si>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</si>
  <si>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</si>
  <si>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</si>
  <si>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</si>
  <si>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</si>
  <si>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</si>
  <si>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</si>
  <si>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</si>
  <si>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</si>
  <si>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</si>
  <si>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</si>
  <si>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</si>
  <si>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</si>
  <si>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</si>
  <si>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</si>
  <si>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</si>
  <si>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</si>
  <si>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</si>
  <si>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</si>
  <si>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</si>
  <si>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</si>
  <si>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</si>
  <si>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</si>
  <si>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</si>
  <si>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</si>
  <si>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</si>
  <si>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</si>
  <si>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</si>
  <si>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</si>
  <si>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</si>
  <si>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</si>
  <si>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</si>
  <si>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</si>
  <si>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</si>
  <si>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</si>
  <si>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</si>
  <si>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</si>
  <si>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</si>
  <si>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</si>
  <si>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</si>
  <si>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</si>
  <si>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</si>
  <si>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</si>
  <si>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</si>
  <si>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</si>
  <si>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</si>
  <si>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</si>
  <si>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</si>
  <si>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</si>
  <si>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</si>
  <si>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</si>
  <si>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</si>
  <si>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</si>
  <si>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</si>
  <si>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</si>
  <si>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</si>
  <si>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</si>
  <si>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</si>
  <si>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</si>
  <si>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</si>
  <si>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</si>
  <si>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</si>
  <si>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</si>
  <si>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</si>
  <si>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</si>
  <si>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</si>
  <si>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</si>
  <si>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</si>
  <si>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</si>
  <si>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</si>
  <si>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</si>
  <si>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</si>
  <si>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</si>
  <si>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</si>
  <si>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</si>
  <si>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</si>
  <si>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</si>
  <si>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</si>
  <si>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</si>
  <si>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</si>
  <si>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</si>
  <si>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</si>
  <si>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</si>
  <si>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</si>
  <si>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</si>
  <si>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</si>
  <si>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</si>
  <si>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</si>
  <si>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</si>
  <si>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</si>
  <si>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</si>
  <si>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</si>
  <si>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</si>
  <si>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</si>
  <si>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</si>
  <si>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</si>
  <si>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</si>
  <si>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</si>
  <si>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</si>
  <si>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</si>
  <si>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</si>
  <si>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</si>
  <si>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</si>
  <si>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</si>
  <si>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</si>
  <si>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</si>
  <si>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</si>
  <si>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</si>
  <si>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</si>
  <si>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</si>
  <si>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</si>
  <si>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</si>
  <si>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</si>
  <si>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</si>
  <si>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</si>
  <si>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</si>
  <si>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</si>
  <si>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</si>
  <si>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</si>
  <si>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</si>
  <si>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</si>
  <si>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</si>
  <si>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</si>
  <si>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</si>
  <si>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</si>
  <si>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</si>
  <si>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</si>
  <si>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</si>
  <si>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</si>
  <si>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</si>
  <si>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</si>
  <si>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</si>
  <si>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</si>
  <si>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</si>
  <si>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</si>
  <si>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</si>
  <si>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</si>
  <si>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</si>
  <si>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</si>
  <si>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</si>
  <si>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</si>
  <si>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</si>
  <si>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</si>
  <si>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</si>
  <si>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</si>
  <si>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</si>
  <si>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</si>
  <si>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</si>
  <si>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</si>
  <si>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</si>
  <si>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</si>
  <si>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</si>
  <si>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</si>
  <si>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</si>
  <si>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</si>
  <si>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</si>
  <si>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</si>
  <si>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</si>
  <si>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</si>
  <si>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</si>
  <si>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</si>
  <si>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</si>
  <si>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</si>
  <si>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</si>
  <si>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</si>
  <si>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</si>
  <si>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</si>
  <si>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</si>
  <si>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</si>
  <si>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</si>
  <si>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</si>
  <si>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</si>
  <si>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</si>
  <si>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</si>
  <si>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</si>
  <si>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</si>
  <si>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</si>
  <si>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</si>
  <si>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</si>
  <si>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</si>
  <si>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</si>
  <si>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</si>
  <si>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</si>
  <si>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</si>
  <si>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</si>
  <si>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</si>
  <si>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</si>
  <si>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</si>
  <si>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</si>
  <si>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</si>
  <si>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</si>
  <si>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</si>
  <si>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</si>
  <si>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</si>
  <si>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</si>
  <si>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</si>
  <si>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</si>
  <si>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</si>
  <si>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</si>
  <si>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</si>
  <si>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</si>
  <si>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</si>
  <si>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</si>
  <si>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</si>
  <si>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</si>
  <si>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</si>
  <si>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</si>
  <si>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</si>
  <si>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</si>
  <si>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</si>
  <si>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</si>
  <si>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</si>
  <si>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</si>
  <si>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</si>
  <si>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</si>
  <si>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</si>
  <si>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</si>
  <si>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</si>
  <si>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</si>
  <si>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</si>
  <si>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</si>
  <si>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</si>
  <si>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</si>
  <si>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</si>
  <si>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</si>
  <si>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</si>
  <si>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</si>
  <si>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</si>
  <si>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</si>
  <si>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</si>
  <si>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</si>
  <si>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</si>
  <si>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</si>
  <si>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</si>
  <si>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</si>
  <si>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</si>
  <si>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</si>
  <si>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</si>
  <si>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</si>
  <si>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</si>
  <si>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</si>
  <si>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</si>
  <si>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</si>
  <si>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</si>
  <si>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</si>
  <si>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</si>
  <si>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</si>
  <si>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</si>
  <si>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</si>
  <si>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</si>
  <si>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</si>
  <si>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</si>
  <si>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</si>
  <si>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</si>
  <si>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</si>
  <si>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</si>
  <si>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</si>
  <si>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</si>
  <si>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</si>
  <si>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</si>
  <si>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</si>
  <si>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</si>
  <si>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</si>
  <si>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</si>
  <si>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</si>
  <si>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</si>
  <si>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</si>
  <si>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</si>
  <si>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</si>
  <si>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</si>
  <si>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</si>
  <si>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</si>
  <si>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</si>
  <si>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</si>
  <si>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</si>
  <si>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</si>
  <si>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</si>
  <si>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</si>
  <si>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</si>
  <si>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</si>
  <si>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</si>
  <si>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</si>
  <si>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</si>
  <si>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</si>
  <si>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</si>
  <si>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</si>
  <si>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</si>
  <si>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</si>
  <si>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</si>
  <si>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</si>
  <si>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</si>
  <si>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</si>
  <si>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</si>
  <si>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</si>
  <si>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</si>
  <si>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</si>
  <si>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</si>
  <si>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</si>
  <si>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</si>
  <si>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</si>
  <si>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</si>
  <si>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</si>
  <si>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</si>
  <si>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</si>
  <si>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</si>
  <si>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</si>
  <si>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</si>
  <si>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</si>
  <si>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</si>
  <si>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</si>
  <si>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</si>
  <si>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</si>
  <si>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</si>
  <si>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</si>
  <si>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</si>
  <si>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</si>
  <si>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</si>
  <si>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</si>
  <si>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</si>
  <si>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</si>
  <si>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</si>
  <si>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</si>
  <si>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</si>
  <si>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</si>
  <si>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</si>
  <si>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</si>
  <si>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</si>
  <si>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</si>
  <si>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</si>
  <si>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</si>
  <si>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</si>
  <si>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</si>
  <si>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</si>
  <si>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</si>
  <si>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</si>
  <si>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</si>
  <si>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</si>
  <si>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</si>
  <si>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</si>
  <si>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</si>
  <si>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</si>
  <si>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</si>
  <si>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</si>
  <si>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</si>
  <si>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</si>
  <si>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</si>
  <si>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</si>
  <si>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</si>
  <si>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</si>
  <si>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</si>
  <si>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</si>
  <si>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</si>
  <si>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</si>
  <si>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</si>
  <si>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</si>
  <si>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</si>
  <si>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</si>
  <si>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</si>
  <si>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</si>
  <si>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</si>
  <si>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</si>
  <si>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</si>
  <si>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</si>
  <si>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</si>
  <si>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</si>
  <si>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</si>
  <si>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</si>
  <si>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</si>
  <si>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</si>
  <si>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</si>
  <si>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</si>
  <si>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</si>
  <si>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</si>
  <si>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</si>
  <si>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</si>
  <si>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</si>
  <si>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</si>
  <si>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</si>
  <si>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</si>
  <si>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</si>
  <si>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</si>
  <si>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</si>
  <si>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</si>
  <si>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</si>
  <si>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</si>
  <si>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</si>
  <si>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</si>
  <si>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</si>
  <si>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</si>
  <si>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</si>
  <si>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</si>
  <si>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</si>
  <si>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</si>
  <si>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</si>
  <si>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</si>
  <si>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</si>
  <si>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</si>
  <si>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</si>
  <si>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</si>
  <si>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</si>
  <si>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</si>
  <si>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</si>
  <si>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</si>
  <si>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</si>
  <si>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</si>
  <si>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</si>
  <si>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</si>
  <si>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</si>
  <si>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</si>
  <si>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</si>
  <si>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</si>
  <si>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</si>
  <si>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</si>
  <si>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</si>
  <si>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</si>
  <si>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</si>
  <si>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</si>
  <si>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</si>
  <si>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</si>
  <si>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</si>
  <si>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</si>
  <si>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</si>
  <si>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</si>
  <si>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</si>
  <si>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</si>
  <si>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</si>
  <si>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</si>
  <si>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</si>
  <si>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</si>
  <si>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</si>
  <si>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</si>
  <si>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</si>
  <si>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</si>
  <si>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</si>
  <si>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</si>
  <si>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</si>
  <si>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</si>
  <si>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</si>
  <si>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</si>
  <si>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</si>
  <si>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</si>
  <si>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</si>
  <si>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</si>
  <si>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</si>
  <si>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</si>
  <si>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</si>
  <si>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</si>
  <si>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</si>
  <si>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</si>
  <si>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</si>
  <si>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</si>
  <si>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</si>
  <si>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</si>
  <si>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</si>
  <si>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</si>
  <si>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</si>
  <si>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</si>
  <si>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</si>
  <si>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</si>
  <si>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</si>
  <si>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</si>
  <si>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</si>
  <si>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</si>
  <si>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</si>
  <si>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</si>
  <si>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</si>
  <si>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</si>
  <si>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</si>
  <si>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</si>
  <si>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</si>
  <si>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</si>
  <si>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</si>
  <si>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</si>
  <si>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</si>
  <si>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</si>
  <si>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</si>
  <si>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</si>
  <si>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</si>
  <si>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</si>
  <si>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</si>
  <si>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</si>
  <si>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</si>
  <si>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</si>
  <si>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</si>
  <si>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</si>
  <si>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</si>
  <si>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</si>
  <si>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</si>
  <si>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</si>
  <si>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</si>
  <si>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</si>
  <si>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</si>
  <si>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</si>
  <si>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</si>
  <si>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</si>
  <si>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</si>
  <si>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</si>
  <si>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</si>
  <si>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</si>
  <si>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</si>
  <si>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</si>
  <si>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</si>
  <si>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</si>
  <si>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</si>
  <si>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</si>
  <si>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</si>
  <si>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</si>
  <si>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</si>
  <si>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</si>
  <si>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</si>
  <si>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</si>
  <si>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</si>
  <si>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</si>
  <si>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</si>
  <si>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</si>
  <si>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</si>
  <si>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</si>
  <si>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</si>
  <si>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</si>
  <si>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</si>
  <si>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</si>
  <si>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</si>
  <si>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</si>
  <si>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</si>
  <si>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</si>
  <si>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</si>
  <si>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</si>
  <si>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</si>
  <si>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</si>
  <si>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</si>
  <si>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</si>
  <si>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</si>
  <si>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</si>
  <si>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</si>
  <si>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</si>
  <si>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</si>
  <si>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</si>
  <si>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</si>
  <si>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</si>
  <si>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</si>
  <si>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</si>
  <si>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</si>
  <si>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</si>
  <si>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</si>
  <si>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</si>
  <si>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</si>
  <si>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</si>
  <si>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</si>
  <si>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</si>
  <si>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</si>
  <si>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</si>
  <si>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</si>
  <si>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</si>
  <si>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</si>
  <si>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</si>
  <si>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</si>
  <si>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</si>
  <si>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</si>
  <si>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</si>
  <si>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</si>
  <si>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</si>
  <si>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</si>
  <si>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</si>
  <si>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</si>
  <si>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</si>
  <si>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</si>
  <si>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</si>
  <si>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</si>
  <si>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</si>
  <si>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</si>
  <si>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</si>
  <si>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</si>
  <si>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</si>
  <si>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</si>
  <si>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</si>
  <si>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</si>
  <si>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</si>
  <si>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</si>
  <si>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</si>
  <si>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</si>
  <si>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</si>
  <si>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</si>
  <si>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</si>
  <si>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</si>
  <si>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</si>
  <si>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</si>
  <si>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</si>
  <si>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</si>
  <si>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</si>
  <si>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</si>
  <si>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</si>
  <si>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</si>
  <si>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</si>
  <si>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</si>
  <si>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</si>
  <si>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</si>
  <si>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</si>
  <si>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</si>
  <si>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</si>
  <si>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</si>
  <si>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</si>
  <si>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</si>
  <si>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</si>
  <si>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</si>
  <si>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</si>
  <si>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</si>
  <si>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</si>
  <si>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</si>
  <si>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</si>
  <si>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</si>
  <si>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</si>
  <si>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</si>
  <si>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</si>
  <si>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</si>
  <si>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</si>
  <si>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</si>
  <si>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</si>
  <si>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</si>
  <si>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</si>
  <si>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</si>
  <si>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</si>
  <si>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</si>
  <si>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</si>
  <si>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</si>
  <si>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</si>
  <si>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</si>
  <si>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</si>
  <si>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</si>
  <si>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</si>
  <si>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</si>
  <si>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</si>
  <si>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</si>
  <si>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</si>
  <si>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</si>
  <si>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</si>
  <si>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</si>
  <si>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</si>
  <si>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</si>
  <si>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</si>
  <si>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</si>
  <si>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</si>
  <si>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</si>
  <si>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</si>
  <si>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</si>
  <si>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</si>
  <si>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</si>
  <si>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</si>
  <si>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</si>
  <si>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</si>
  <si>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</si>
  <si>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</si>
  <si>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</si>
  <si>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</si>
  <si>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</si>
  <si>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</si>
  <si>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</si>
  <si>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</si>
  <si>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</si>
  <si>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</si>
  <si>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</si>
  <si>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</si>
  <si>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</si>
  <si>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</si>
  <si>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</si>
  <si>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</si>
  <si>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</si>
  <si>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</si>
  <si>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</si>
  <si>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</si>
  <si>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</si>
  <si>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</si>
  <si>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</si>
  <si>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</si>
  <si>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</si>
  <si>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</si>
  <si>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</si>
  <si>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</si>
  <si>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</si>
  <si>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</si>
  <si>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</si>
  <si>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</si>
  <si>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</si>
  <si>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</si>
  <si>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</si>
  <si>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</si>
  <si>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</si>
  <si>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</si>
  <si>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</si>
  <si>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</si>
  <si>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</si>
  <si>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</si>
  <si>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</si>
  <si>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</si>
  <si>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</si>
  <si>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</si>
  <si>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</si>
  <si>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</si>
  <si>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</si>
  <si>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</si>
  <si>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</si>
  <si>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</si>
  <si>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</si>
  <si>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</si>
  <si>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</si>
  <si>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</si>
  <si>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</si>
  <si>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</si>
  <si>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</si>
  <si>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</si>
  <si>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</si>
  <si>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</si>
  <si>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</si>
  <si>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</si>
  <si>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</si>
  <si>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</si>
  <si>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</si>
  <si>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</si>
  <si>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</si>
  <si>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</si>
  <si>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</si>
  <si>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</si>
  <si>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</si>
  <si>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</si>
  <si>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</si>
  <si>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</si>
  <si>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</si>
  <si>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</si>
  <si>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</si>
  <si>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</si>
  <si>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</si>
  <si>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</si>
  <si>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</si>
  <si>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</si>
  <si>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</si>
  <si>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</si>
  <si>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</si>
  <si>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</si>
  <si>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</si>
  <si>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</si>
  <si>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</si>
  <si>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</si>
  <si>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</si>
  <si>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</si>
  <si>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</si>
  <si>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</si>
  <si>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</si>
  <si>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</si>
  <si>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</si>
  <si>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</si>
  <si>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</si>
  <si>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</si>
  <si>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</si>
  <si>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</si>
  <si>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</si>
  <si>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</si>
  <si>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</si>
  <si>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</si>
  <si>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</si>
  <si>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</si>
  <si>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</si>
  <si>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</si>
  <si>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</si>
  <si>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</si>
  <si>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</si>
  <si>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</si>
  <si>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</si>
  <si>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</si>
  <si>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</si>
  <si>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</si>
  <si>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</si>
  <si>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</si>
  <si>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</si>
  <si>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</si>
  <si>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</si>
  <si>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</si>
  <si>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</si>
  <si>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</si>
  <si>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</si>
  <si>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</si>
  <si>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</si>
  <si>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</si>
  <si>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</si>
  <si>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</si>
  <si>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</si>
  <si>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</si>
  <si>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</si>
  <si>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</si>
  <si>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</si>
  <si>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</si>
  <si>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</si>
  <si>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</si>
  <si>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</si>
  <si>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</si>
  <si>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</si>
  <si>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</si>
  <si>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</si>
  <si>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</si>
  <si>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</si>
  <si>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</si>
  <si>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</si>
  <si>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</si>
  <si>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</si>
  <si>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</si>
  <si>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</si>
  <si>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</si>
  <si>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</si>
  <si>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</si>
  <si>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</si>
  <si>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</si>
  <si>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</si>
  <si>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</si>
  <si>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</si>
  <si>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</si>
  <si>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</si>
  <si>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</si>
  <si>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</si>
  <si>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</si>
  <si>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</si>
  <si>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</si>
  <si>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</si>
  <si>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</si>
  <si>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</si>
  <si>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</si>
  <si>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</si>
  <si>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</si>
  <si>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</si>
  <si>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</si>
  <si>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</si>
  <si>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</si>
  <si>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</si>
  <si>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</si>
  <si>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</si>
  <si>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</si>
  <si>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</si>
  <si>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</si>
  <si>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</si>
  <si>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</si>
  <si>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</si>
  <si>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</si>
  <si>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</si>
  <si>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</si>
  <si>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</si>
  <si>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</si>
  <si>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</si>
  <si>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</si>
  <si>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</si>
  <si>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</si>
  <si>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</si>
  <si>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</si>
  <si>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</si>
  <si>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</si>
  <si>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</si>
  <si>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</si>
  <si>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</si>
  <si>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</si>
  <si>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</si>
  <si>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</si>
  <si>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</si>
  <si>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</si>
  <si>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</si>
  <si>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</si>
  <si>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</si>
  <si>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</si>
  <si>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</si>
  <si>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</si>
  <si>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</si>
  <si>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</si>
  <si>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</si>
  <si>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</si>
  <si>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</si>
  <si>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</si>
  <si>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</si>
  <si>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</si>
  <si>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</si>
  <si>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</si>
  <si>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</si>
  <si>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</si>
  <si>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</si>
  <si>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</si>
  <si>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</si>
  <si>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</si>
  <si>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</si>
  <si>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</si>
  <si>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</si>
  <si>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</si>
  <si>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</si>
  <si>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</si>
  <si>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</si>
  <si>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</si>
  <si>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</si>
  <si>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</si>
  <si>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</si>
  <si>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</si>
  <si>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</si>
  <si>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</si>
  <si>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</si>
  <si>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</si>
  <si>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</si>
  <si>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</si>
  <si>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</si>
  <si>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</si>
  <si>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</si>
  <si>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</si>
  <si>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</si>
  <si>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</si>
  <si>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</si>
  <si>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</si>
  <si>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</si>
  <si>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</si>
  <si>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</si>
  <si>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</si>
  <si>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</si>
  <si>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</si>
  <si>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</si>
  <si>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</si>
  <si>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</si>
  <si>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</si>
  <si>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</si>
  <si>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</si>
  <si>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</si>
  <si>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</si>
  <si>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</si>
  <si>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</si>
  <si>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</si>
  <si>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</si>
  <si>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</si>
  <si>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</si>
  <si>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</si>
  <si>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</si>
  <si>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</si>
  <si>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</si>
  <si>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</si>
  <si>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</si>
  <si>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</si>
  <si>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</si>
  <si>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</si>
  <si>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</si>
  <si>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</si>
  <si>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</si>
  <si>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</si>
  <si>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</si>
  <si>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</si>
  <si>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</si>
  <si>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</si>
  <si>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</si>
  <si>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</si>
  <si>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</si>
  <si>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</si>
  <si>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</si>
  <si>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</si>
  <si>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</si>
  <si>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</si>
  <si>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</si>
  <si>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</si>
  <si>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</si>
  <si>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</si>
  <si>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</si>
  <si>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</si>
  <si>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</si>
  <si>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</si>
  <si>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</si>
  <si>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</si>
  <si>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</si>
  <si>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</si>
  <si>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</si>
  <si>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</si>
  <si>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</si>
  <si>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</si>
  <si>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</si>
  <si>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</si>
  <si>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</si>
  <si>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</si>
  <si>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</si>
  <si>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</si>
  <si>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</si>
  <si>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</si>
  <si>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</si>
  <si>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</si>
  <si>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</si>
  <si>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</si>
  <si>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</si>
  <si>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</si>
  <si>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</si>
  <si>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</si>
  <si>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</si>
  <si>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</si>
  <si>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</si>
  <si>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</si>
  <si>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</si>
  <si>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</si>
  <si>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</si>
  <si>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</si>
  <si>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</si>
  <si>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</si>
  <si>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</si>
  <si>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</si>
  <si>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</si>
  <si>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</si>
  <si>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</si>
  <si>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</si>
  <si>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</si>
  <si>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</si>
  <si>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</si>
  <si>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</si>
  <si>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</si>
  <si>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</si>
  <si>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</si>
  <si>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</si>
  <si>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</si>
  <si>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</si>
  <si>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</si>
  <si>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</si>
  <si>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</si>
  <si>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</si>
  <si>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</si>
  <si>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</si>
  <si>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</si>
  <si>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</si>
  <si>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</si>
  <si>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</si>
  <si>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</si>
  <si>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</si>
  <si>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</si>
  <si>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</si>
  <si>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</si>
  <si>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</si>
  <si>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</si>
  <si>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</si>
  <si>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</si>
  <si>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</si>
  <si>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</si>
  <si>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</si>
  <si>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</si>
  <si>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</si>
  <si>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</si>
  <si>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</si>
  <si>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</si>
  <si>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</si>
  <si>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</si>
  <si>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</si>
  <si>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</si>
  <si>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</si>
  <si>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</si>
  <si>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</si>
  <si>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</si>
  <si>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</si>
  <si>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</si>
  <si>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</si>
  <si>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</si>
  <si>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</si>
  <si>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</si>
  <si>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</si>
  <si>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</si>
  <si>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</si>
  <si>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</si>
  <si>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</si>
  <si>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</si>
  <si>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</si>
  <si>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</si>
  <si>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</si>
  <si>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</si>
  <si>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</si>
  <si>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</si>
  <si>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</si>
  <si>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</si>
  <si>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</si>
  <si>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</si>
  <si>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</si>
  <si>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</si>
  <si>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</si>
  <si>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</si>
  <si>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</si>
  <si>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</si>
  <si>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</si>
  <si>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</si>
  <si>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</si>
  <si>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</si>
  <si>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</si>
  <si>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</si>
  <si>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</si>
  <si>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</si>
  <si>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</si>
  <si>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</si>
  <si>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</si>
  <si>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</si>
  <si>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</si>
  <si>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</si>
  <si>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</si>
  <si>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</si>
  <si>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</si>
  <si>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</si>
  <si>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</si>
  <si>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</si>
  <si>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</si>
  <si>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</si>
  <si>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</si>
  <si>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</si>
  <si>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</si>
  <si>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</si>
  <si>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</si>
  <si>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</si>
  <si>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</si>
  <si>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</si>
  <si>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</si>
  <si>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</si>
  <si>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</si>
  <si>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</si>
  <si>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</si>
  <si>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</si>
  <si>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</si>
  <si>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</si>
  <si>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</si>
  <si>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</si>
  <si>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</si>
  <si>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</si>
  <si>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</si>
  <si>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</si>
  <si>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</si>
  <si>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</si>
  <si>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</si>
  <si>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</si>
  <si>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</si>
  <si>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</si>
  <si>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</si>
  <si>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</si>
  <si>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</si>
  <si>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</si>
  <si>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</si>
  <si>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</si>
  <si>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</si>
  <si>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</si>
  <si>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</si>
  <si>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</si>
  <si>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</si>
  <si>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</si>
  <si>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</si>
  <si>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</si>
  <si>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</si>
  <si>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</si>
  <si>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</si>
  <si>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</si>
  <si>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</si>
  <si>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</si>
  <si>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</si>
  <si>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</si>
  <si>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</si>
  <si>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</si>
  <si>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</si>
  <si>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</si>
  <si>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</si>
  <si>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</si>
  <si>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</si>
  <si>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</si>
  <si>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</si>
  <si>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</si>
  <si>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</si>
  <si>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</si>
  <si>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</si>
  <si>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</si>
  <si>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</si>
  <si>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</si>
  <si>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</si>
  <si>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</si>
  <si>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</si>
  <si>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</si>
  <si>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</si>
  <si>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</si>
  <si>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</si>
  <si>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</si>
  <si>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</si>
  <si>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</si>
  <si>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</si>
  <si>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</si>
  <si>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</si>
  <si>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</si>
  <si>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</si>
  <si>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</si>
  <si>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</si>
  <si>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</si>
  <si>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</si>
  <si>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</si>
  <si>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</si>
  <si>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</si>
  <si>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</si>
  <si>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</si>
  <si>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</si>
  <si>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</si>
  <si>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</si>
  <si>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</si>
  <si>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</si>
  <si>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</si>
  <si>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</si>
  <si>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</si>
  <si>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</si>
  <si>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</si>
  <si>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</si>
  <si>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</si>
  <si>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</si>
  <si>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</si>
  <si>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</si>
  <si>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</si>
  <si>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</si>
  <si>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</si>
  <si>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</si>
  <si>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</si>
  <si>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</si>
  <si>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</si>
  <si>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</si>
  <si>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</si>
  <si>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</si>
  <si>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</si>
  <si>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</si>
  <si>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</si>
  <si>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</si>
  <si>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</si>
  <si>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</si>
  <si>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</si>
  <si>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</si>
  <si>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</si>
  <si>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</si>
  <si>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</si>
  <si>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</si>
  <si>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</si>
  <si>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</si>
  <si>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</si>
  <si>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</si>
  <si>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</si>
  <si>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</si>
  <si>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</si>
  <si>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</si>
  <si>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</si>
  <si>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</si>
  <si>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</si>
  <si>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</si>
  <si>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</si>
  <si>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</si>
  <si>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</si>
  <si>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</si>
  <si>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</si>
  <si>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</si>
  <si>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</si>
  <si>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</si>
  <si>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</si>
  <si>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</si>
  <si>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</si>
  <si>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</si>
  <si>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</si>
  <si>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</si>
  <si>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</si>
  <si>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</si>
  <si>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</si>
  <si>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</si>
  <si>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</si>
  <si>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</si>
  <si>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</si>
  <si>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</si>
  <si>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</si>
  <si>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</si>
  <si>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</si>
  <si>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</si>
  <si>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</si>
  <si>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</si>
  <si>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</si>
  <si>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</si>
  <si>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</si>
  <si>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</si>
  <si>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</si>
  <si>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</si>
  <si>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</si>
  <si>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</si>
  <si>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</si>
  <si>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</si>
  <si>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</si>
  <si>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</si>
  <si>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</si>
  <si>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</si>
  <si>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</si>
  <si>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</si>
  <si>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</si>
  <si>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</si>
  <si>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</si>
  <si>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</si>
  <si>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</si>
  <si>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</si>
  <si>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</si>
  <si>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</si>
  <si>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</si>
  <si>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</si>
  <si>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</si>
  <si>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</si>
  <si>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</si>
  <si>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</si>
  <si>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</si>
  <si>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</si>
  <si>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</si>
  <si>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</si>
  <si>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</si>
  <si>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</si>
  <si>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</si>
  <si>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</si>
  <si>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</si>
  <si>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</si>
  <si>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</si>
  <si>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</si>
  <si>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</si>
  <si>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</si>
  <si>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</si>
  <si>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</si>
  <si>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</si>
  <si>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</si>
  <si>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</si>
  <si>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</si>
  <si>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</si>
  <si>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</si>
  <si>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</si>
  <si>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</si>
  <si>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</si>
  <si>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</si>
  <si>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</si>
  <si>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</si>
  <si>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</si>
  <si>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</si>
  <si>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</si>
  <si>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</si>
  <si>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</si>
  <si>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</si>
  <si>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</si>
  <si>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</si>
  <si>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</si>
  <si>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</si>
  <si>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</si>
  <si>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</si>
  <si>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</si>
  <si>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</si>
  <si>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</si>
  <si>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</si>
  <si>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</si>
  <si>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</si>
  <si>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</si>
  <si>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</si>
  <si>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</si>
  <si>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</si>
  <si>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</si>
  <si>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</si>
  <si>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</si>
  <si>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</si>
  <si>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</si>
  <si>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</si>
  <si>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</si>
  <si>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</si>
  <si>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</si>
  <si>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</si>
  <si>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</si>
  <si>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</si>
  <si>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</si>
  <si>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</si>
  <si>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</si>
  <si>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</si>
  <si>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</si>
  <si>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</si>
  <si>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</si>
  <si>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</si>
  <si>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</si>
  <si>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</si>
  <si>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</si>
  <si>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</si>
  <si>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</si>
  <si>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</si>
  <si>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</si>
  <si>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</si>
  <si>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</si>
  <si>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</si>
  <si>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</si>
  <si>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</si>
  <si>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</si>
  <si>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</si>
  <si>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</si>
  <si>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</si>
  <si>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</si>
  <si>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</si>
  <si>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</si>
  <si>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</si>
  <si>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</si>
  <si>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</si>
  <si>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</si>
  <si>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</si>
  <si>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</si>
  <si>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</si>
  <si>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</si>
  <si>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</si>
  <si>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</si>
  <si>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</si>
  <si>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</si>
  <si>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</si>
  <si>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</si>
  <si>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</si>
  <si>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</si>
  <si>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</si>
  <si>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</si>
  <si>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</si>
  <si>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</si>
  <si>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</si>
  <si>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</si>
  <si>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</si>
  <si>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</si>
  <si>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</si>
  <si>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</si>
  <si>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</si>
  <si>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</si>
  <si>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</si>
  <si>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</si>
  <si>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</si>
  <si>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</si>
  <si>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</si>
  <si>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</si>
  <si>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</si>
  <si>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</si>
  <si>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</si>
  <si>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</si>
  <si>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</si>
  <si>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</si>
  <si>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</si>
  <si>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</si>
  <si>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</si>
  <si>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</si>
  <si>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</si>
  <si>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</si>
  <si>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</si>
  <si>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</si>
  <si>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</si>
  <si>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</si>
  <si>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</si>
  <si>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</si>
  <si>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</si>
  <si>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</si>
  <si>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</si>
  <si>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</si>
  <si>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</si>
  <si>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</si>
  <si>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</si>
  <si>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</si>
  <si>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</si>
  <si>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</si>
  <si>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</si>
  <si>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</si>
  <si>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</si>
  <si>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</si>
  <si>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</si>
  <si>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</si>
  <si>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</si>
  <si>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</si>
  <si>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</si>
  <si>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</si>
  <si>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</si>
  <si>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</si>
  <si>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</si>
  <si>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</si>
  <si>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</si>
  <si>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</si>
  <si>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</si>
  <si>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</si>
  <si>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</si>
  <si>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</si>
  <si>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</si>
  <si>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</si>
  <si>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</si>
  <si>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</si>
  <si>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</si>
  <si>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</si>
  <si>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</si>
  <si>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</si>
  <si>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</si>
  <si>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</si>
  <si>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</si>
  <si>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</si>
  <si>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</si>
  <si>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</si>
  <si>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</si>
  <si>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</si>
  <si>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</si>
  <si>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</si>
  <si>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</si>
  <si>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</si>
  <si>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</si>
  <si>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</si>
  <si>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</si>
  <si>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</si>
  <si>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</si>
  <si>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</si>
  <si>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</si>
  <si>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</si>
  <si>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</si>
  <si>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</si>
  <si>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</si>
  <si>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</si>
  <si>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</si>
  <si>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</si>
  <si>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</si>
  <si>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</si>
  <si>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</si>
  <si>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</si>
  <si>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</si>
  <si>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</si>
  <si>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</si>
  <si>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</si>
  <si>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</si>
  <si>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</si>
  <si>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</si>
  <si>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</si>
  <si>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</si>
  <si>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</si>
  <si>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</si>
  <si>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</si>
  <si>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</si>
  <si>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</si>
  <si>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</si>
  <si>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</si>
  <si>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</si>
  <si>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</si>
  <si>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</si>
  <si>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</si>
  <si>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</si>
  <si>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</si>
  <si>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</si>
  <si>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</si>
  <si>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</si>
  <si>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</si>
  <si>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</si>
  <si>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</si>
  <si>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</si>
  <si>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</si>
  <si>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</si>
  <si>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</si>
  <si>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</si>
  <si>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</si>
  <si>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</si>
  <si>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</si>
  <si>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</si>
  <si>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</si>
  <si>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</si>
  <si>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</si>
  <si>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</si>
  <si>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</si>
  <si>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</si>
  <si>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</si>
  <si>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</si>
  <si>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</si>
  <si>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</si>
  <si>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</si>
  <si>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</si>
  <si>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</si>
  <si>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</si>
  <si>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</si>
  <si>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</si>
  <si>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</si>
  <si>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</si>
  <si>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</si>
  <si>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</si>
  <si>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</si>
  <si>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</si>
  <si>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</si>
  <si>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</si>
  <si>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</si>
  <si>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</si>
  <si>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</si>
  <si>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</si>
  <si>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</si>
  <si>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</si>
  <si>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</si>
  <si>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</si>
  <si>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</si>
  <si>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</si>
  <si>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</si>
  <si>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</si>
  <si>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</si>
  <si>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</si>
  <si>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</si>
  <si>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</si>
  <si>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</si>
  <si>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</si>
  <si>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</si>
  <si>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</si>
  <si>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</si>
  <si>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</si>
  <si>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</si>
  <si>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</si>
  <si>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</si>
  <si>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</si>
  <si>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</si>
  <si>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</si>
  <si>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</si>
  <si>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</si>
  <si>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</si>
  <si>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</si>
  <si>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</si>
  <si>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</si>
  <si>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</si>
  <si>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</si>
  <si>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</si>
  <si>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</si>
  <si>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</si>
  <si>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</si>
  <si>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</si>
  <si>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</si>
  <si>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</si>
  <si>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</si>
  <si>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</si>
  <si>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</si>
  <si>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</si>
  <si>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</si>
  <si>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</si>
  <si>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</si>
  <si>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</si>
  <si>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</si>
  <si>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</si>
  <si>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</si>
  <si>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</si>
  <si>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</si>
  <si>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</si>
  <si>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</si>
  <si>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</si>
  <si>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</si>
  <si>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</si>
  <si>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</si>
  <si>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</si>
  <si>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</si>
  <si>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</si>
  <si>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</si>
  <si>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</si>
  <si>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</si>
  <si>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</si>
  <si>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</si>
  <si>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</si>
  <si>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</si>
  <si>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</si>
  <si>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</si>
  <si>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</si>
  <si>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</si>
  <si>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</si>
  <si>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</si>
  <si>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</si>
  <si>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</si>
  <si>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</si>
  <si>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</si>
  <si>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</si>
  <si>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</si>
  <si>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</si>
  <si>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</si>
  <si>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</si>
  <si>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</si>
  <si>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</si>
  <si>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</si>
  <si>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</si>
  <si>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</si>
  <si>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</si>
  <si>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</si>
  <si>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</si>
  <si>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</si>
  <si>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</si>
  <si>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</si>
  <si>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</si>
  <si>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</si>
  <si>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</si>
  <si>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</si>
  <si>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</si>
  <si>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</si>
  <si>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</si>
  <si>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</si>
  <si>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</si>
  <si>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</si>
  <si>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</si>
  <si>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</si>
  <si>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</si>
  <si>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</si>
  <si>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</si>
  <si>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</si>
  <si>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</si>
  <si>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</si>
  <si>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</si>
  <si>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</si>
  <si>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</si>
  <si>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</si>
  <si>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</si>
  <si>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</si>
  <si>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</si>
  <si>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</si>
  <si>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</si>
  <si>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</si>
  <si>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</si>
  <si>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</si>
  <si>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</si>
  <si>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</si>
  <si>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</si>
  <si>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</si>
  <si>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</si>
  <si>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</si>
  <si>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</si>
  <si>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</si>
  <si>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</si>
  <si>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</si>
  <si>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</si>
  <si>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</si>
  <si>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</si>
  <si>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</si>
  <si>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</si>
  <si>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</si>
  <si>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</si>
  <si>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</si>
  <si>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</si>
  <si>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</si>
  <si>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</si>
  <si>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</si>
  <si>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</si>
  <si>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</si>
  <si>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</si>
  <si>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</si>
  <si>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</si>
  <si>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</si>
  <si>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</si>
  <si>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</si>
  <si>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</si>
  <si>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</si>
  <si>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</si>
  <si>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</si>
  <si>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</si>
  <si>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</si>
  <si>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</si>
  <si>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</si>
  <si>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</si>
  <si>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</si>
  <si>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</si>
  <si>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</si>
  <si>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</si>
  <si>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</si>
  <si>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</si>
  <si>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</si>
  <si>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</si>
  <si>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</si>
  <si>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</si>
  <si>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</si>
  <si>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</si>
  <si>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</si>
  <si>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</si>
  <si>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</si>
  <si>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</si>
  <si>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</si>
  <si>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</si>
  <si>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</si>
  <si>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</si>
  <si>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</si>
  <si>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</si>
  <si>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</si>
  <si>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</si>
  <si>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</si>
  <si>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</si>
  <si>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</si>
  <si>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</si>
  <si>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</si>
  <si>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</si>
  <si>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</si>
  <si>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</si>
  <si>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</si>
  <si>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</si>
  <si>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</si>
  <si>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</si>
  <si>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</si>
  <si>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</si>
  <si>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</si>
  <si>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</si>
  <si>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</si>
  <si>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</si>
  <si>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</si>
  <si>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</si>
  <si>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</si>
  <si>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</si>
  <si>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</si>
  <si>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</si>
  <si>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</si>
  <si>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</si>
  <si>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</si>
  <si>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</si>
  <si>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</si>
  <si>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</si>
  <si>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</si>
  <si>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</si>
  <si>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</si>
  <si>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</si>
  <si>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</si>
  <si>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</si>
  <si>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</si>
  <si>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</si>
  <si>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</si>
  <si>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</si>
  <si>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</si>
  <si>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</si>
  <si>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</si>
  <si>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</si>
  <si>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</si>
  <si>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</si>
  <si>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</si>
  <si>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</si>
  <si>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</si>
  <si>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</si>
  <si>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</si>
  <si>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</si>
  <si>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</si>
  <si>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</si>
  <si>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</si>
  <si>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</si>
  <si>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</si>
  <si>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</si>
  <si>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</si>
  <si>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</si>
  <si>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</si>
  <si>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</si>
  <si>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</si>
  <si>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</si>
  <si>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</si>
  <si>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</si>
  <si>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</si>
  <si>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</si>
  <si>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</si>
  <si>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</si>
  <si>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</si>
  <si>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</si>
  <si>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</si>
  <si>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</si>
  <si>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</si>
  <si>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</si>
  <si>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</si>
  <si>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</si>
  <si>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</si>
  <si>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</si>
  <si>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</si>
  <si>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</si>
  <si>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</si>
  <si>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</si>
  <si>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</si>
  <si>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</si>
  <si>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</si>
  <si>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</si>
  <si>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</si>
  <si>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</si>
  <si>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</si>
  <si>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</si>
  <si>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</si>
  <si>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</si>
  <si>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</si>
  <si>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</si>
  <si>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</si>
  <si>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</si>
  <si>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</si>
  <si>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</si>
  <si>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</si>
  <si>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</si>
  <si>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</si>
  <si>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</si>
  <si>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</si>
  <si>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</si>
  <si>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</si>
  <si>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</si>
  <si>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</si>
  <si>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</si>
  <si>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</si>
  <si>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</si>
  <si>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</si>
  <si>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</si>
  <si>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</si>
  <si>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</si>
  <si>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</si>
  <si>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</si>
  <si>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</si>
  <si>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</si>
  <si>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</si>
  <si>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</si>
  <si>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</si>
  <si>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</si>
  <si>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</si>
  <si>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</si>
  <si>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</si>
  <si>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</si>
  <si>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</si>
  <si>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</si>
  <si>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</si>
  <si>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</si>
  <si>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</si>
  <si>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</si>
  <si>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</si>
  <si>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</si>
  <si>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</si>
  <si>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</si>
  <si>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</si>
  <si>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</si>
  <si>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</si>
  <si>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</si>
  <si>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</si>
  <si>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</si>
  <si>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</si>
  <si>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</si>
  <si>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</si>
  <si>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</si>
  <si>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</si>
  <si>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</si>
  <si>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</si>
  <si>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</si>
  <si>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</si>
  <si>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</si>
  <si>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</si>
  <si>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</si>
  <si>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</si>
  <si>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</si>
  <si>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</si>
  <si>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</si>
  <si>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</si>
  <si>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</si>
  <si>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</si>
  <si>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</si>
  <si>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</si>
  <si>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</si>
  <si>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</si>
  <si>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</si>
  <si>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</si>
  <si>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</si>
  <si>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</si>
  <si>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</si>
  <si>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</si>
  <si>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</si>
  <si>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</si>
  <si>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</si>
  <si>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</si>
  <si>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</si>
  <si>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</si>
  <si>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</si>
  <si>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</si>
  <si>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</si>
  <si>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</si>
  <si>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</si>
  <si>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</si>
  <si>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</si>
  <si>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</si>
  <si>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</si>
  <si>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</si>
  <si>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</si>
  <si>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</si>
  <si>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</si>
  <si>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</si>
  <si>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</si>
  <si>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</si>
  <si>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</si>
  <si>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</si>
  <si>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</si>
  <si>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</si>
  <si>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</si>
  <si>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</si>
  <si>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</si>
  <si>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</si>
  <si>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</si>
  <si>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</si>
  <si>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</si>
  <si>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</si>
  <si>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</si>
  <si>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</si>
  <si>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</si>
  <si>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</si>
  <si>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</si>
  <si>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</si>
  <si>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</si>
  <si>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</si>
  <si>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</si>
  <si>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</si>
  <si>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</si>
  <si>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</si>
  <si>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</si>
  <si>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</si>
  <si>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</si>
  <si>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</si>
  <si>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</si>
  <si>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</si>
  <si>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</si>
  <si>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</si>
  <si>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</si>
  <si>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</si>
  <si>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</si>
  <si>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</si>
  <si>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</si>
  <si>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</si>
  <si>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</si>
  <si>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</si>
  <si>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</si>
  <si>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</si>
  <si>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</si>
  <si>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</si>
  <si>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</si>
  <si>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</si>
  <si>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</si>
  <si>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</si>
  <si>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</si>
  <si>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</si>
  <si>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</si>
  <si>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</si>
  <si>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</si>
  <si>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</si>
  <si>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</si>
  <si>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</si>
  <si>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</si>
  <si>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</si>
  <si>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</si>
  <si>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</si>
  <si>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</si>
  <si>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</si>
  <si>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</si>
  <si>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</si>
  <si>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</si>
  <si>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</si>
  <si>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</si>
  <si>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</si>
  <si>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</si>
  <si>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</si>
  <si>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</si>
  <si>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</si>
  <si>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</si>
  <si>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</si>
  <si>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</si>
  <si>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</si>
  <si>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</si>
  <si>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</si>
  <si>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</si>
  <si>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</si>
  <si>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</si>
  <si>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</si>
  <si>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</si>
  <si>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</si>
  <si>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</si>
  <si>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</si>
  <si>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</si>
  <si>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</si>
  <si>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</si>
  <si>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</si>
  <si>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</si>
  <si>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</si>
  <si>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</si>
  <si>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</si>
  <si>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</si>
  <si>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</si>
  <si>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</si>
  <si>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</si>
  <si>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</si>
  <si>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</si>
  <si>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</si>
  <si>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</si>
  <si>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</si>
  <si>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</si>
  <si>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</si>
  <si>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</si>
  <si>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</si>
  <si>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</si>
  <si>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</si>
  <si>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</si>
  <si>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</si>
  <si>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</si>
  <si>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</si>
  <si>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</si>
  <si>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</si>
  <si>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</si>
  <si>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</si>
  <si>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</si>
  <si>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</si>
  <si>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</si>
  <si>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</si>
  <si>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</si>
  <si>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</si>
  <si>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</si>
  <si>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</si>
  <si>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</si>
  <si>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</si>
  <si>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</si>
  <si>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</si>
  <si>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</si>
  <si>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</si>
  <si>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</si>
  <si>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</si>
  <si>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</si>
  <si>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</si>
  <si>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</si>
  <si>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</si>
  <si>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</si>
  <si>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</si>
  <si>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</si>
  <si>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</si>
  <si>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</si>
  <si>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</si>
  <si>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</si>
  <si>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</si>
  <si>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</si>
  <si>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</si>
  <si>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</si>
  <si>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</si>
  <si>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</si>
  <si>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</si>
  <si>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</si>
  <si>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</si>
  <si>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</si>
  <si>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</si>
  <si>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</si>
  <si>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</si>
  <si>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</si>
  <si>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</si>
  <si>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</si>
  <si>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</si>
  <si>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</si>
  <si>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</si>
  <si>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</si>
  <si>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</si>
  <si>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</si>
  <si>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</si>
  <si>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</si>
  <si>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</si>
  <si>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</si>
  <si>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</si>
  <si>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</si>
  <si>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</si>
  <si>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</si>
  <si>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</si>
  <si>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</si>
  <si>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</si>
  <si>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</si>
  <si>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</si>
  <si>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</si>
  <si>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</si>
  <si>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</si>
  <si>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</si>
  <si>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</si>
  <si>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</si>
  <si>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</si>
  <si>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</si>
  <si>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</si>
  <si>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</si>
  <si>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</si>
  <si>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</si>
  <si>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</si>
  <si>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</si>
  <si>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</si>
  <si>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</si>
  <si>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</si>
  <si>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</si>
  <si>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</si>
  <si>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</si>
  <si>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</si>
  <si>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</si>
  <si>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</si>
  <si>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</si>
  <si>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</si>
  <si>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</si>
  <si>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</si>
  <si>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</si>
  <si>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</si>
  <si>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</si>
  <si>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</si>
  <si>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</si>
  <si>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</si>
  <si>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</si>
  <si>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</si>
  <si>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</si>
  <si>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</si>
  <si>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</si>
  <si>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</si>
  <si>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</si>
  <si>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</si>
  <si>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</si>
  <si>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</si>
  <si>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</si>
  <si>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</si>
  <si>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</si>
  <si>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</si>
  <si>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</si>
  <si>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</si>
  <si>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</si>
  <si>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</si>
  <si>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</si>
  <si>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</si>
  <si>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</si>
  <si>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</si>
  <si>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</si>
  <si>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</si>
  <si>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</si>
  <si>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</si>
  <si>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</si>
  <si>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</si>
  <si>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</si>
  <si>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</si>
  <si>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</si>
  <si>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</si>
  <si>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</si>
  <si>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</si>
  <si>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</si>
  <si>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</si>
  <si>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</si>
  <si>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</si>
  <si>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</si>
  <si>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</si>
  <si>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</si>
  <si>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</si>
  <si>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</si>
  <si>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</si>
  <si>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</si>
  <si>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</si>
  <si>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</si>
  <si>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</si>
  <si>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</si>
  <si>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</si>
  <si>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</si>
  <si>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</si>
  <si>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</si>
  <si>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</si>
  <si>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</si>
  <si>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</si>
  <si>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</si>
  <si>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</si>
  <si>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</si>
  <si>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</si>
  <si>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</si>
  <si>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</si>
  <si>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</si>
  <si>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</si>
  <si>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</si>
  <si>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</si>
  <si>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</si>
  <si>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</si>
  <si>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</si>
  <si>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</si>
  <si>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</si>
  <si>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</si>
  <si>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</si>
  <si>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</si>
  <si>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</si>
  <si>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</si>
  <si>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</si>
  <si>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</si>
  <si>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</si>
  <si>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</si>
  <si>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</si>
  <si>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</si>
  <si>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</si>
  <si>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</si>
  <si>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</si>
  <si>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</si>
  <si>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</si>
  <si>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</si>
  <si>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</si>
  <si>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</si>
  <si>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</si>
  <si>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</si>
  <si>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</si>
  <si>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</si>
  <si>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</si>
  <si>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</si>
  <si>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</si>
  <si>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</si>
  <si>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</si>
  <si>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</si>
  <si>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</si>
  <si>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</si>
  <si>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</si>
  <si>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</si>
  <si>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</si>
  <si>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</si>
  <si>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</si>
  <si>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</si>
  <si>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</si>
  <si>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</si>
  <si>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</si>
  <si>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</si>
  <si>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</si>
  <si>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</si>
  <si>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</si>
  <si>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</si>
  <si>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</si>
  <si>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</si>
  <si>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</si>
  <si>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</si>
  <si>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</si>
  <si>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</si>
  <si>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</si>
  <si>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</si>
  <si>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</si>
  <si>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</si>
  <si>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</si>
  <si>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</si>
  <si>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</si>
  <si>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</si>
  <si>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</si>
  <si>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</si>
  <si>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</si>
  <si>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</si>
  <si>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</si>
  <si>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</si>
  <si>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</si>
  <si>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</si>
  <si>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</si>
  <si>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</si>
  <si>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</si>
  <si>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</si>
  <si>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</si>
  <si>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</si>
  <si>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</si>
  <si>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</si>
  <si>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</si>
  <si>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</si>
  <si>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</si>
  <si>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</si>
  <si>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</si>
  <si>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</si>
  <si>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</si>
  <si>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</si>
  <si>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</si>
  <si>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</si>
  <si>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</si>
  <si>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</si>
  <si>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</si>
  <si>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</si>
  <si>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</si>
  <si>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</si>
  <si>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</si>
  <si>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</si>
  <si>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</si>
  <si>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</si>
  <si>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</si>
  <si>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</si>
  <si>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</si>
  <si>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</si>
  <si>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</si>
  <si>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</si>
  <si>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</si>
  <si>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</si>
  <si>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</si>
  <si>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</si>
  <si>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</si>
  <si>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</si>
  <si>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</si>
  <si>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</si>
  <si>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</si>
  <si>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</si>
  <si>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</si>
  <si>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</si>
  <si>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</si>
  <si>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</si>
  <si>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</si>
  <si>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</si>
  <si>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</si>
  <si>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</si>
  <si>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</si>
  <si>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</si>
  <si>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</si>
  <si>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</si>
  <si>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</si>
  <si>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</si>
  <si>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</si>
  <si>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</si>
  <si>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</si>
  <si>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</si>
  <si>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</si>
  <si>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</si>
  <si>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</si>
  <si>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</si>
  <si>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</si>
  <si>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</si>
  <si>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</si>
  <si>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</si>
  <si>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</si>
  <si>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</si>
  <si>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</si>
  <si>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</si>
  <si>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</si>
  <si>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</si>
  <si>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</si>
  <si>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</si>
  <si>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</si>
  <si>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</si>
  <si>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</si>
  <si>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</si>
  <si>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</si>
  <si>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</si>
  <si>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</si>
  <si>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</si>
  <si>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</si>
  <si>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</si>
  <si>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</si>
  <si>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</si>
  <si>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</si>
  <si>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</si>
  <si>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</si>
  <si>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</si>
  <si>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</si>
  <si>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</si>
  <si>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</si>
  <si>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</si>
  <si>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</si>
  <si>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</si>
  <si>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</si>
  <si>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</si>
  <si>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</si>
  <si>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</si>
  <si>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</si>
  <si>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</si>
  <si>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</si>
  <si>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</si>
  <si>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</si>
  <si>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</si>
  <si>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</si>
  <si>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</si>
  <si>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</si>
  <si>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</si>
  <si>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</si>
  <si>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</si>
  <si>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</si>
  <si>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</si>
  <si>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</si>
  <si>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</si>
  <si>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</si>
  <si>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</si>
  <si>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</si>
  <si>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</si>
  <si>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</si>
  <si>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</si>
  <si>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</si>
  <si>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</si>
  <si>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</si>
  <si>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</si>
  <si>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</si>
  <si>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</si>
  <si>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</si>
  <si>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</si>
  <si>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</si>
  <si>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</si>
  <si>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</si>
  <si>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</si>
  <si>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</si>
  <si>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</si>
  <si>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</si>
  <si>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</si>
  <si>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</si>
  <si>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</si>
  <si>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</si>
  <si>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</si>
  <si>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</si>
  <si>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</si>
  <si>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</si>
  <si>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</si>
  <si>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</si>
  <si>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</si>
  <si>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</si>
  <si>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</si>
  <si>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</si>
  <si>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</si>
  <si>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</si>
  <si>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</si>
  <si>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</si>
  <si>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</si>
  <si>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</si>
  <si>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</si>
  <si>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</si>
  <si>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</si>
  <si>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</si>
  <si>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</si>
  <si>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</si>
  <si>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</si>
  <si>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</si>
  <si>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</si>
  <si>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</si>
  <si>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</si>
  <si>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</si>
  <si>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</si>
  <si>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</si>
  <si>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</si>
  <si>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</si>
  <si>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</si>
  <si>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</si>
  <si>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</si>
  <si>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</si>
  <si>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</si>
  <si>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</si>
  <si>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</si>
  <si>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</si>
  <si>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</si>
  <si>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</si>
  <si>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</si>
  <si>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</si>
  <si>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</si>
  <si>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</si>
  <si>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</si>
  <si>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</si>
  <si>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</si>
  <si>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</si>
  <si>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</si>
  <si>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</si>
  <si>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</si>
  <si>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</si>
  <si>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</si>
  <si>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</si>
  <si>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</si>
  <si>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</si>
  <si>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</si>
  <si>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</si>
  <si>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</si>
  <si>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</si>
  <si>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</si>
  <si>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</si>
  <si>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</si>
  <si>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</si>
  <si>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</si>
  <si>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</si>
  <si>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</si>
  <si>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</si>
  <si>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</si>
  <si>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</si>
  <si>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</si>
  <si>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</si>
  <si>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</si>
  <si>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</si>
  <si>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</si>
  <si>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</si>
  <si>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</si>
  <si>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</si>
  <si>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</si>
  <si>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</si>
  <si>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</si>
  <si>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</si>
  <si>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</si>
  <si>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</si>
  <si>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</si>
  <si>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</si>
  <si>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</si>
  <si>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</si>
  <si>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</si>
  <si>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</si>
  <si>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</si>
  <si>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</si>
  <si>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</si>
  <si>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</si>
  <si>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</si>
  <si>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</si>
  <si>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</si>
  <si>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</si>
  <si>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</si>
  <si>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</si>
  <si>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</si>
  <si>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</si>
  <si>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</si>
  <si>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</si>
  <si>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</si>
  <si>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</si>
  <si>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</si>
  <si>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</si>
  <si>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</si>
  <si>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</si>
  <si>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</si>
  <si>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</si>
  <si>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</si>
  <si>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</si>
  <si>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</si>
  <si>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</si>
  <si>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</si>
  <si>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</si>
  <si>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</si>
  <si>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</si>
  <si>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</si>
  <si>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</si>
  <si>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</si>
  <si>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</si>
  <si>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</si>
  <si>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</si>
  <si>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</si>
  <si>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</si>
  <si>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</si>
  <si>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</si>
  <si>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</si>
  <si>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</si>
  <si>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</si>
  <si>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</si>
  <si>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</si>
  <si>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</si>
  <si>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</si>
  <si>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</si>
  <si>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</si>
  <si>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</si>
  <si>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</si>
  <si>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</si>
  <si>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</si>
  <si>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</si>
  <si>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</si>
  <si>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</si>
  <si>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</si>
  <si>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</si>
  <si>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</si>
  <si>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</si>
  <si>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</si>
  <si>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</si>
  <si>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</si>
  <si>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</si>
  <si>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</si>
  <si>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</si>
  <si>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</si>
  <si>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</si>
  <si>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</si>
  <si>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</si>
  <si>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</si>
  <si>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</si>
  <si>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</si>
  <si>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</si>
  <si>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</si>
  <si>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</si>
  <si>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</si>
  <si>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</si>
  <si>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</si>
  <si>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</si>
  <si>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</si>
  <si>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</si>
  <si>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</si>
  <si>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</si>
  <si>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</si>
  <si>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</si>
  <si>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</si>
  <si>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</si>
  <si>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</si>
  <si>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</si>
  <si>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</si>
  <si>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</si>
  <si>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</si>
  <si>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</si>
  <si>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</si>
  <si>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</si>
  <si>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</si>
  <si>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</si>
  <si>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</si>
  <si>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</si>
  <si>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</si>
  <si>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</si>
  <si>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</si>
  <si>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</si>
  <si>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</si>
  <si>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</si>
  <si>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</si>
  <si>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</si>
  <si>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</si>
  <si>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</si>
  <si>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</si>
  <si>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</si>
  <si>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</si>
  <si>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</si>
  <si>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</si>
  <si>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</si>
  <si>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</si>
  <si>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</si>
  <si>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</si>
  <si>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</si>
  <si>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</si>
  <si>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</si>
  <si>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</si>
  <si>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</si>
  <si>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</si>
  <si>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</si>
  <si>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</si>
  <si>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</si>
  <si>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</si>
  <si>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</si>
  <si>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</si>
  <si>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</si>
  <si>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</si>
  <si>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</si>
  <si>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</si>
  <si>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</si>
  <si>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</si>
  <si>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</si>
  <si>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</si>
  <si>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</si>
  <si>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</si>
  <si>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</si>
  <si>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</si>
  <si>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</si>
  <si>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</si>
  <si>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</si>
  <si>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</si>
  <si>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</si>
  <si>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</si>
  <si>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</si>
  <si>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</si>
  <si>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</si>
  <si>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</si>
  <si>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</si>
  <si>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</si>
  <si>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</si>
  <si>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</si>
  <si>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</si>
  <si>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</si>
  <si>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</si>
  <si>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</si>
  <si>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</si>
  <si>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</si>
  <si>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</si>
  <si>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</si>
  <si>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</si>
  <si>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</si>
  <si>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</si>
  <si>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</si>
  <si>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</si>
  <si>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</si>
  <si>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</si>
  <si>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</si>
  <si>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</si>
  <si>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</si>
  <si>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</si>
  <si>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</si>
  <si>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</si>
  <si>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</si>
  <si>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</si>
  <si>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</si>
  <si>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</si>
  <si>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</si>
  <si>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</si>
  <si>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</si>
  <si>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</si>
  <si>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</si>
  <si>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</si>
  <si>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</si>
  <si>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</si>
  <si>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</si>
  <si>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</si>
  <si>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</si>
  <si>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</si>
  <si>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</si>
  <si>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</si>
  <si>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</si>
  <si>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</si>
  <si>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</si>
  <si>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</si>
  <si>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</si>
  <si>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</si>
  <si>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</si>
  <si>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</si>
  <si>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</si>
  <si>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</si>
  <si>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</si>
  <si>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</si>
  <si>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</si>
  <si>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</si>
  <si>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</si>
  <si>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</si>
  <si>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</si>
  <si>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</si>
  <si>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</si>
  <si>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</si>
  <si>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</si>
  <si>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</si>
  <si>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</si>
  <si>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</si>
  <si>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</si>
  <si>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</si>
  <si>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</si>
  <si>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</si>
  <si>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</si>
  <si>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</si>
  <si>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</si>
  <si>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</si>
  <si>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</si>
  <si>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</si>
  <si>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</si>
  <si>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</si>
  <si>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</si>
  <si>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</si>
  <si>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</si>
  <si>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</si>
  <si>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</si>
  <si>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</si>
  <si>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</si>
  <si>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</si>
  <si>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</si>
  <si>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</si>
  <si>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</si>
  <si>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</si>
  <si>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</si>
  <si>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</si>
  <si>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</si>
  <si>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</si>
  <si>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</si>
  <si>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</si>
  <si>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</si>
  <si>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</si>
  <si>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</si>
  <si>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</si>
  <si>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</si>
  <si>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</si>
  <si>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</si>
  <si>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</si>
  <si>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</si>
  <si>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</si>
  <si>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</si>
  <si>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</si>
  <si>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</si>
  <si>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</si>
  <si>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</si>
  <si>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</si>
  <si>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</si>
  <si>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</si>
  <si>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</si>
  <si>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</si>
  <si>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</si>
  <si>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</si>
  <si>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</si>
  <si>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</si>
  <si>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</si>
  <si>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</si>
  <si>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</si>
  <si>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</si>
  <si>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</si>
  <si>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</si>
  <si>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</si>
  <si>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</si>
  <si>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</si>
  <si>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</si>
  <si>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</si>
  <si>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</si>
  <si>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</si>
  <si>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</si>
  <si>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</si>
  <si>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</si>
  <si>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</si>
  <si>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</si>
  <si>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</si>
  <si>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</si>
  <si>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</si>
  <si>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</si>
  <si>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</si>
  <si>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</si>
  <si>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</si>
  <si>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</si>
  <si>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</si>
  <si>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</si>
  <si>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</si>
  <si>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</si>
  <si>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</si>
  <si>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</si>
  <si>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</si>
  <si>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</si>
  <si>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</si>
  <si>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</si>
  <si>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</si>
  <si>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</si>
  <si>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</si>
  <si>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</si>
  <si>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</si>
  <si>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</si>
  <si>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</si>
  <si>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</si>
  <si>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</si>
  <si>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</si>
  <si>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</si>
  <si>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</si>
  <si>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</si>
  <si>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</si>
  <si>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</si>
  <si>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</si>
  <si>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</si>
  <si>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</si>
  <si>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</si>
  <si>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</si>
  <si>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</si>
  <si>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</si>
  <si>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</si>
  <si>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</si>
  <si>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</si>
  <si>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</si>
  <si>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</si>
  <si>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</si>
  <si>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</si>
  <si>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</si>
  <si>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</si>
  <si>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</si>
  <si>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</si>
  <si>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</si>
  <si>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</si>
  <si>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</si>
  <si>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</si>
  <si>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</si>
  <si>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</si>
  <si>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</si>
  <si>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</si>
  <si>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</si>
  <si>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</si>
  <si>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</si>
  <si>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</si>
  <si>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</si>
  <si>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</si>
  <si>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</si>
  <si>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</si>
  <si>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</si>
  <si>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</si>
  <si>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</si>
  <si>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</si>
  <si>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</si>
  <si>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</si>
  <si>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</si>
  <si>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</si>
  <si>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</si>
  <si>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</si>
  <si>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</si>
  <si>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</si>
  <si>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</si>
  <si>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</si>
  <si>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</si>
  <si>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</si>
  <si>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</si>
  <si>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</si>
  <si>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</si>
  <si>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</si>
  <si>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</si>
  <si>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</si>
  <si>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</si>
  <si>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</si>
  <si>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</si>
  <si>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</si>
  <si>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</si>
  <si>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</si>
  <si>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</si>
  <si>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</si>
  <si>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</si>
  <si>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</si>
  <si>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</si>
  <si>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</si>
  <si>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</si>
  <si>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</si>
  <si>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</si>
  <si>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</si>
  <si>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</si>
  <si>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</si>
  <si>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</si>
  <si>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</si>
  <si>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</si>
  <si>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</si>
  <si>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</si>
  <si>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</si>
  <si>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</si>
  <si>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</si>
  <si>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</si>
  <si>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</si>
  <si>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</si>
  <si>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</si>
  <si>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</si>
  <si>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</si>
  <si>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</si>
  <si>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</si>
  <si>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</si>
  <si>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</si>
  <si>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</si>
  <si>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</si>
  <si>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</si>
  <si>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</si>
  <si>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</si>
  <si>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</si>
  <si>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</si>
  <si>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</si>
  <si>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</si>
  <si>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</si>
  <si>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</si>
  <si>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</si>
  <si>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</si>
  <si>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</si>
  <si>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</si>
  <si>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</si>
  <si>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</si>
  <si>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</si>
  <si>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</si>
  <si>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</si>
  <si>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</si>
  <si>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</si>
  <si>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</si>
  <si>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</si>
  <si>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</si>
  <si>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</si>
  <si>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</si>
  <si>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</si>
  <si>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</si>
  <si>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</si>
  <si>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</si>
  <si>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</si>
  <si>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</si>
  <si>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</si>
  <si>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</si>
  <si>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</si>
  <si>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</si>
  <si>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</si>
  <si>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</si>
  <si>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</si>
  <si>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</si>
  <si>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</si>
  <si>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</si>
  <si>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</si>
  <si>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</si>
  <si>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</si>
  <si>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</si>
  <si>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</si>
  <si>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</si>
  <si>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</si>
  <si>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</si>
  <si>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</si>
  <si>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</si>
  <si>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</si>
  <si>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</si>
  <si>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</si>
  <si>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</si>
  <si>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</si>
  <si>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</si>
  <si>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</si>
  <si>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</si>
  <si>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</si>
  <si>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</si>
  <si>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</si>
  <si>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</si>
  <si>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</si>
  <si>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</si>
  <si>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</si>
  <si>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</si>
  <si>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</si>
  <si>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</si>
  <si>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</si>
  <si>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</si>
  <si>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</si>
  <si>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</si>
  <si>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</si>
  <si>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</si>
  <si>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</si>
  <si>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</si>
  <si>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</si>
  <si>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</si>
  <si>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</si>
  <si>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</si>
  <si>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</si>
  <si>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</si>
  <si>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</si>
  <si>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</si>
  <si>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</si>
  <si>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</si>
  <si>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</si>
  <si>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</si>
  <si>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</si>
  <si>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</si>
  <si>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</si>
  <si>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</si>
  <si>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</si>
  <si>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</si>
  <si>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</si>
  <si>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</si>
  <si>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</si>
  <si>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</si>
  <si>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</si>
  <si>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</si>
  <si>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</si>
  <si>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</si>
  <si>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</si>
  <si>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</si>
  <si>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</si>
  <si>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</si>
  <si>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</si>
  <si>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</si>
  <si>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</si>
  <si>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</si>
  <si>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</si>
  <si>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</si>
  <si>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</si>
  <si>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</si>
  <si>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</si>
  <si>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</si>
  <si>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</si>
  <si>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</si>
  <si>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</si>
  <si>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</si>
  <si>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</si>
  <si>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</si>
  <si>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</si>
  <si>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</si>
  <si>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</si>
  <si>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</si>
  <si>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</si>
  <si>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</si>
  <si>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</si>
  <si>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</si>
  <si>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</si>
  <si>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</si>
  <si>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</si>
  <si>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</si>
  <si>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</si>
  <si>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</si>
  <si>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</si>
  <si>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</si>
  <si>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</si>
  <si>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</si>
  <si>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</si>
  <si>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</si>
  <si>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</si>
  <si>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</si>
  <si>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</si>
  <si>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</si>
  <si>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</si>
  <si>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</si>
  <si>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</si>
  <si>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</si>
  <si>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</si>
  <si>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</si>
  <si>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</si>
  <si>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</si>
  <si>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</si>
  <si>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</si>
  <si>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</si>
  <si>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</si>
  <si>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</si>
  <si>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</si>
  <si>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</si>
  <si>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</si>
  <si>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</si>
  <si>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</si>
  <si>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</si>
  <si>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</si>
  <si>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</si>
  <si>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</si>
  <si>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</si>
  <si>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</si>
  <si>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</si>
  <si>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</si>
  <si>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</si>
  <si>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</si>
  <si>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</si>
  <si>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</si>
  <si>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</si>
  <si>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</si>
  <si>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</si>
  <si>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</si>
  <si>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</si>
  <si>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</si>
  <si>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</si>
  <si>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</si>
  <si>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</si>
  <si>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</si>
  <si>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</si>
  <si>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</si>
  <si>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</si>
  <si>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</si>
  <si>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</si>
  <si>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</si>
  <si>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</si>
  <si>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</si>
  <si>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</si>
  <si>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</si>
  <si>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</si>
  <si>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</si>
  <si>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</si>
  <si>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</si>
  <si>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</si>
  <si>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</si>
  <si>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</si>
  <si>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</si>
  <si>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</si>
  <si>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</si>
  <si>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</si>
  <si>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</si>
  <si>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</si>
  <si>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</si>
  <si>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</si>
  <si>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</si>
  <si>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</si>
  <si>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</si>
  <si>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</si>
  <si>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</si>
  <si>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</si>
  <si>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</si>
  <si>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</si>
  <si>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</si>
  <si>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</si>
  <si>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</si>
  <si>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</si>
  <si>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</si>
  <si>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</si>
  <si>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</si>
  <si>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</si>
  <si>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</si>
  <si>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</si>
  <si>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</si>
  <si>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</si>
  <si>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</si>
  <si>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</si>
  <si>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</si>
  <si>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</si>
  <si>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</si>
  <si>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</si>
  <si>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</si>
  <si>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</si>
  <si>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</si>
  <si>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</si>
  <si>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</si>
  <si>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</si>
  <si>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</si>
  <si>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</si>
  <si>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</si>
  <si>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</si>
  <si>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</si>
  <si>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</si>
  <si>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</si>
  <si>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</si>
  <si>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</si>
  <si>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</si>
  <si>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</si>
  <si>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</si>
  <si>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</si>
  <si>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</si>
  <si>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</si>
  <si>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</si>
  <si>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</si>
  <si>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</si>
  <si>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</si>
  <si>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</si>
  <si>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</si>
  <si>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</si>
  <si>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</si>
  <si>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</si>
  <si>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</si>
  <si>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</si>
  <si>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</si>
  <si>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</si>
  <si>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</si>
  <si>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</si>
  <si>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</si>
  <si>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</si>
  <si>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</si>
  <si>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</si>
  <si>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</si>
  <si>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</si>
  <si>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</si>
  <si>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</si>
  <si>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</si>
  <si>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</si>
  <si>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</si>
  <si>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</si>
  <si>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</si>
  <si>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</si>
  <si>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</si>
  <si>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</si>
  <si>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</si>
  <si>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</si>
  <si>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</si>
  <si>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</si>
  <si>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</si>
  <si>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</si>
  <si>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</si>
  <si>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</si>
  <si>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</si>
  <si>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</si>
  <si>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</si>
  <si>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</si>
  <si>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</si>
  <si>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</si>
  <si>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</si>
  <si>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</si>
  <si>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</si>
  <si>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</si>
  <si>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</si>
  <si>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</si>
  <si>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</si>
  <si>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</si>
  <si>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</si>
  <si>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</si>
  <si>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</si>
  <si>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</si>
  <si>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</si>
  <si>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</si>
  <si>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</si>
  <si>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</si>
  <si>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</si>
  <si>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</si>
  <si>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</si>
  <si>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</si>
  <si>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</si>
  <si>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</si>
  <si>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</si>
  <si>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</si>
  <si>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</si>
  <si>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</si>
  <si>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</si>
  <si>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</si>
  <si>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</si>
  <si>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</si>
  <si>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</si>
  <si>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</si>
  <si>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</si>
  <si>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</si>
  <si>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</si>
  <si>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</si>
  <si>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</si>
  <si>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</si>
  <si>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</si>
  <si>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</si>
  <si>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</si>
  <si>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</si>
  <si>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</si>
  <si>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</si>
  <si>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</si>
  <si>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</si>
  <si>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</si>
  <si>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</si>
  <si>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</si>
  <si>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</si>
  <si>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</si>
  <si>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</si>
  <si>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</si>
  <si>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</si>
  <si>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</si>
  <si>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</si>
  <si>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</si>
  <si>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</si>
  <si>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</si>
  <si>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</si>
  <si>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</si>
  <si>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</si>
  <si>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</si>
  <si>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</si>
  <si>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</si>
  <si>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</si>
  <si>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</si>
  <si>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</si>
  <si>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</si>
  <si>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</si>
  <si>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</si>
  <si>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</si>
  <si>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</si>
  <si>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</si>
  <si>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</si>
  <si>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</si>
  <si>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</si>
  <si>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</si>
  <si>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</si>
  <si>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</si>
  <si>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</si>
  <si>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</si>
  <si>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</si>
  <si>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</si>
  <si>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</si>
  <si>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</si>
  <si>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</si>
  <si>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</si>
  <si>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</si>
  <si>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</si>
  <si>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</si>
  <si>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</si>
  <si>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</si>
  <si>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</si>
  <si>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</si>
  <si>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</si>
  <si>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</si>
  <si>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</si>
  <si>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</si>
  <si>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</si>
  <si>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</si>
  <si>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</si>
  <si>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</si>
  <si>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</si>
  <si>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</si>
  <si>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</si>
  <si>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</si>
  <si>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</si>
  <si>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</si>
  <si>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</si>
  <si>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</si>
  <si>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</si>
  <si>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</si>
  <si>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</si>
  <si>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</si>
  <si>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</si>
  <si>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</si>
  <si>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</si>
  <si>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</si>
  <si>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</si>
  <si>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</si>
  <si>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</si>
  <si>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</si>
  <si>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</si>
  <si>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</si>
  <si>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</si>
  <si>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</si>
  <si>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</si>
  <si>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</si>
  <si>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</si>
  <si>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</si>
  <si>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</si>
  <si>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</si>
  <si>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</si>
  <si>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</si>
  <si>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</si>
  <si>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</si>
  <si>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</si>
  <si>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</si>
  <si>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</si>
  <si>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</si>
  <si>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</si>
  <si>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</si>
  <si>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</si>
  <si>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</si>
  <si>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</si>
  <si>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</si>
  <si>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</si>
  <si>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</si>
  <si>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</si>
  <si>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</si>
  <si>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</si>
  <si>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</si>
  <si>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</si>
  <si>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</si>
  <si>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</si>
  <si>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</si>
  <si>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</si>
  <si>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</si>
  <si>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</si>
  <si>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</si>
  <si>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</si>
  <si>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</si>
  <si>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</si>
  <si>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</si>
  <si>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</si>
  <si>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</si>
  <si>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</si>
  <si>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</si>
  <si>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</si>
  <si>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</si>
  <si>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</si>
  <si>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</si>
  <si>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</si>
  <si>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</si>
  <si>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</si>
  <si>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</si>
  <si>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</si>
  <si>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</si>
  <si>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</si>
  <si>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</si>
  <si>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</si>
  <si>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</si>
  <si>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</si>
  <si>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</si>
  <si>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</si>
  <si>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</si>
  <si>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</si>
  <si>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</si>
  <si>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</si>
  <si>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</si>
  <si>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</si>
  <si>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</si>
  <si>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</si>
  <si>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</si>
  <si>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</si>
  <si>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</si>
  <si>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</si>
  <si>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</si>
  <si>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</si>
  <si>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</si>
  <si>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</si>
  <si>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</si>
  <si>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</si>
  <si>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</si>
  <si>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</si>
  <si>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</si>
  <si>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</si>
  <si>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</si>
  <si>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</si>
  <si>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</si>
  <si>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</si>
  <si>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</si>
  <si>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</si>
  <si>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</si>
  <si>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</si>
  <si>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</si>
  <si>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</si>
  <si>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</si>
  <si>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</si>
  <si>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</si>
  <si>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</si>
  <si>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</si>
  <si>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</si>
  <si>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</si>
  <si>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</si>
  <si>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</si>
  <si>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</si>
  <si>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</si>
  <si>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</si>
  <si>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</si>
  <si>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</si>
  <si>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</si>
  <si>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</si>
  <si>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</si>
  <si>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</si>
  <si>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</si>
  <si>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</si>
  <si>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</si>
  <si>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</si>
  <si>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</si>
  <si>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</si>
  <si>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</si>
  <si>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</si>
  <si>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</si>
  <si>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</si>
  <si>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</si>
  <si>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</si>
  <si>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</si>
  <si>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</si>
  <si>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</si>
  <si>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</si>
  <si>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</si>
  <si>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</si>
  <si>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</si>
  <si>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</si>
  <si>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</si>
  <si>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</si>
  <si>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</si>
  <si>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</si>
  <si>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</si>
  <si>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</si>
  <si>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</si>
  <si>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</si>
  <si>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</si>
  <si>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</si>
  <si>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</si>
  <si>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</si>
  <si>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</si>
  <si>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</si>
  <si>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</si>
  <si>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</si>
  <si>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</si>
  <si>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</si>
  <si>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</si>
  <si>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</si>
  <si>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</si>
  <si>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</si>
  <si>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</si>
  <si>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</si>
  <si>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</si>
  <si>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</si>
  <si>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</si>
  <si>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</si>
  <si>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</si>
  <si>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</si>
  <si>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</si>
  <si>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</si>
  <si>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</si>
  <si>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</si>
  <si>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</si>
  <si>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</si>
  <si>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</si>
  <si>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</si>
  <si>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</si>
  <si>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</si>
  <si>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</si>
  <si>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</si>
  <si>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</si>
  <si>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</si>
  <si>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</si>
  <si>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</si>
  <si>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</si>
  <si>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</si>
  <si>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</si>
  <si>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</si>
  <si>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</si>
  <si>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</si>
  <si>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</si>
  <si>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</si>
  <si>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</si>
  <si>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</si>
  <si>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</si>
  <si>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</si>
  <si>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</si>
  <si>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</si>
  <si>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</si>
  <si>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</si>
  <si>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</si>
  <si>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</si>
  <si>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</si>
  <si>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</si>
  <si>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</si>
  <si>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</si>
  <si>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</si>
  <si>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</si>
  <si>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</si>
  <si>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</si>
  <si>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</si>
  <si>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</si>
  <si>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</si>
  <si>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</si>
  <si>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</si>
  <si>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</si>
  <si>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</si>
  <si>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</si>
  <si>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</si>
  <si>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</si>
  <si>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</si>
  <si>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</si>
  <si>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</si>
  <si>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</si>
  <si>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</si>
  <si>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</si>
  <si>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</si>
  <si>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</si>
  <si>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</si>
  <si>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</si>
  <si>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</si>
  <si>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</si>
  <si>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</si>
  <si>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</si>
  <si>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</si>
  <si>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</si>
  <si>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</si>
  <si>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</si>
  <si>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</si>
  <si>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</si>
  <si>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</si>
  <si>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</si>
  <si>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</si>
  <si>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</si>
  <si>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</si>
  <si>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</si>
  <si>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</si>
  <si>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</si>
  <si>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</si>
  <si>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</si>
  <si>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</si>
  <si>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</si>
  <si>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</si>
  <si>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</si>
  <si>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</si>
  <si>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</si>
  <si>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</si>
  <si>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</si>
  <si>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</si>
  <si>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</si>
  <si>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</si>
  <si>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</si>
  <si>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</si>
  <si>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</si>
  <si>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</si>
  <si>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</si>
  <si>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</si>
  <si>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</si>
  <si>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</si>
  <si>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</si>
  <si>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</si>
  <si>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</si>
  <si>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</si>
  <si>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</si>
  <si>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</si>
  <si>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</si>
  <si>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</si>
  <si>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</si>
  <si>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</si>
  <si>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</si>
  <si>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</si>
  <si>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</si>
  <si>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</si>
  <si>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</si>
  <si>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</si>
  <si>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</si>
  <si>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</si>
  <si>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</si>
  <si>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</si>
  <si>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</si>
  <si>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</si>
  <si>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</si>
  <si>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</si>
  <si>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</si>
  <si>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</si>
  <si>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</si>
  <si>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</si>
  <si>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</si>
  <si>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</si>
  <si>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</si>
  <si>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</si>
  <si>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</si>
  <si>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</si>
  <si>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</si>
  <si>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</si>
  <si>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</si>
  <si>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</si>
  <si>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</si>
  <si>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</si>
  <si>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</si>
  <si>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</si>
  <si>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</si>
  <si>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</si>
  <si>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</si>
  <si>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</si>
  <si>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</si>
  <si>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</si>
  <si>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</si>
  <si>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</si>
  <si>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</si>
  <si>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</si>
  <si>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</si>
  <si>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</si>
  <si>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</si>
  <si>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</si>
  <si>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</si>
  <si>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</si>
  <si>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</si>
  <si>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</si>
  <si>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</si>
  <si>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</si>
  <si>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</si>
  <si>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</si>
  <si>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</si>
  <si>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</si>
  <si>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</si>
  <si>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</si>
  <si>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</si>
  <si>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</si>
  <si>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</si>
  <si>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</si>
  <si>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</si>
  <si>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</si>
  <si>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</si>
  <si>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</si>
  <si>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</si>
  <si>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</si>
  <si>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</si>
  <si>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</si>
  <si>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</si>
  <si>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</si>
  <si>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</si>
  <si>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</si>
  <si>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</si>
  <si>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</si>
  <si>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</si>
  <si>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</si>
  <si>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</si>
  <si>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</si>
  <si>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</si>
  <si>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</si>
  <si>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</si>
  <si>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</si>
  <si>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</si>
  <si>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</si>
  <si>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</si>
  <si>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</si>
  <si>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</si>
  <si>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</si>
  <si>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</si>
  <si>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</si>
  <si>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</si>
  <si>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</si>
  <si>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</si>
  <si>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</si>
  <si>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</si>
  <si>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</si>
  <si>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</si>
  <si>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</si>
  <si>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</si>
  <si>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</si>
  <si>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</si>
  <si>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</si>
  <si>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</si>
  <si>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</si>
  <si>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</si>
  <si>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</si>
  <si>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</si>
  <si>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</si>
  <si>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</si>
  <si>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</si>
  <si>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</si>
  <si>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</si>
  <si>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</si>
  <si>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</si>
  <si>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</si>
  <si>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</si>
  <si>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</si>
  <si>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</si>
  <si>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</si>
  <si>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</si>
  <si>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</si>
  <si>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</si>
  <si>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</si>
  <si>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</si>
  <si>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</si>
  <si>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</si>
  <si>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</si>
  <si>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</si>
  <si>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</si>
  <si>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</si>
  <si>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</si>
  <si>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</si>
  <si>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</si>
  <si>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</si>
  <si>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</si>
  <si>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</si>
  <si>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</si>
  <si>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</si>
  <si>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</si>
  <si>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</si>
  <si>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</si>
  <si>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</si>
  <si>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</si>
  <si>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</si>
  <si>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</si>
  <si>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</si>
  <si>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</si>
  <si>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</si>
  <si>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</si>
  <si>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</si>
  <si>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</si>
  <si>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</si>
  <si>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</si>
  <si>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</si>
  <si>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</si>
  <si>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</si>
  <si>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</si>
  <si>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</si>
  <si>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</si>
  <si>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</si>
  <si>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</si>
  <si>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</si>
  <si>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</si>
  <si>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</si>
  <si>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</si>
  <si>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</si>
  <si>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</si>
  <si>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</si>
  <si>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</si>
  <si>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</si>
  <si>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</si>
  <si>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</si>
  <si>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</si>
  <si>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</si>
  <si>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</si>
  <si>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</si>
  <si>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</si>
  <si>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</si>
  <si>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</si>
  <si>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</si>
  <si>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</si>
  <si>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</si>
  <si>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</si>
  <si>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</si>
  <si>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</si>
  <si>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</si>
  <si>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</si>
  <si>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</si>
  <si>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</si>
  <si>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</si>
  <si>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</si>
  <si>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</si>
  <si>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</si>
  <si>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</si>
  <si>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</si>
  <si>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</si>
  <si>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</si>
  <si>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</si>
  <si>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</si>
  <si>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</si>
  <si>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</si>
  <si>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</si>
  <si>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</si>
  <si>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</si>
  <si>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</si>
  <si>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</si>
  <si>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</si>
  <si>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</si>
  <si>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</si>
  <si>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</si>
  <si>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</si>
  <si>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</si>
  <si>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</si>
  <si>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</si>
  <si>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</si>
  <si>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</si>
  <si>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</si>
  <si>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</si>
  <si>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</si>
  <si>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</si>
  <si>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</si>
  <si>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</si>
  <si>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</si>
  <si>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</si>
  <si>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</si>
  <si>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</si>
  <si>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</si>
  <si>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</si>
  <si>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</si>
  <si>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</si>
  <si>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</si>
  <si>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</si>
  <si>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</si>
  <si>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</si>
  <si>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</si>
  <si>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</si>
  <si>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</si>
  <si>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</si>
  <si>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</si>
  <si>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</si>
  <si>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</si>
  <si>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</si>
  <si>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</si>
  <si>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</si>
  <si>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</si>
  <si>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</si>
  <si>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</si>
  <si>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</si>
  <si>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</si>
  <si>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</si>
  <si>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</si>
  <si>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</si>
  <si>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</si>
  <si>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</si>
  <si>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</si>
  <si>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</si>
  <si>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</si>
  <si>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</si>
  <si>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</si>
  <si>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</si>
  <si>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</si>
  <si>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</si>
  <si>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</si>
  <si>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</si>
  <si>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</si>
  <si>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</si>
  <si>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</si>
  <si>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</si>
  <si>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</si>
  <si>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</si>
  <si>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</si>
  <si>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</si>
  <si>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</si>
  <si>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</si>
  <si>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</si>
  <si>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</si>
  <si>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</si>
  <si>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</si>
  <si>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</si>
  <si>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</si>
  <si>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</si>
  <si>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</si>
  <si>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</si>
  <si>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</si>
  <si>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</si>
  <si>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</si>
  <si>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</si>
  <si>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</si>
  <si>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</si>
  <si>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</si>
  <si>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</si>
  <si>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</si>
  <si>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</si>
  <si>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</si>
  <si>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</si>
  <si>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</si>
  <si>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</si>
  <si>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</si>
  <si>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</si>
  <si>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</si>
  <si>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</si>
  <si>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</si>
  <si>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</si>
  <si>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</si>
  <si>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</si>
  <si>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</si>
  <si>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</si>
  <si>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</si>
  <si>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</si>
  <si>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</si>
  <si>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</si>
  <si>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</si>
  <si>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</si>
  <si>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</si>
  <si>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</si>
  <si>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</si>
  <si>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</si>
  <si>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</si>
  <si>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</si>
  <si>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</si>
  <si>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</si>
  <si>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</si>
  <si>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</si>
  <si>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</si>
  <si>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</si>
  <si>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</si>
  <si>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</si>
  <si>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</si>
  <si>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</si>
  <si>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</si>
  <si>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</si>
  <si>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</si>
  <si>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</si>
  <si>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</si>
  <si>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</si>
  <si>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</si>
  <si>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</si>
  <si>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</si>
  <si>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</si>
  <si>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</si>
  <si>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</si>
  <si>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</si>
  <si>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</si>
  <si>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</si>
  <si>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</si>
  <si>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</si>
  <si>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</si>
  <si>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</si>
  <si>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</si>
  <si>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</si>
  <si>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</si>
  <si>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</si>
  <si>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</si>
  <si>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</si>
  <si>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</si>
  <si>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</si>
  <si>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</si>
  <si>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</si>
  <si>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</si>
  <si>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</si>
  <si>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</si>
  <si>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</si>
  <si>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</si>
  <si>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</si>
  <si>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</si>
  <si>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</si>
  <si>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</si>
  <si>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</si>
  <si>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</si>
  <si>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</si>
  <si>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</si>
  <si>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</si>
  <si>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</si>
  <si>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</si>
  <si>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</si>
  <si>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</si>
  <si>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</si>
  <si>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</si>
  <si>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</si>
  <si>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</si>
  <si>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</si>
  <si>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</si>
  <si>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</si>
  <si>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</si>
  <si>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</si>
  <si>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</si>
  <si>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</si>
  <si>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</si>
  <si>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</si>
  <si>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</si>
  <si>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</si>
  <si>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</si>
  <si>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</si>
  <si>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</si>
  <si>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</si>
  <si>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</si>
  <si>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</si>
  <si>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</si>
  <si>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</si>
  <si>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</si>
  <si>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</si>
  <si>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</si>
  <si>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</si>
  <si>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</si>
  <si>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</si>
  <si>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</si>
  <si>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</si>
  <si>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</si>
  <si>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</si>
  <si>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</si>
  <si>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</si>
  <si>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</si>
  <si>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</si>
  <si>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</si>
  <si>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</si>
  <si>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</si>
  <si>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</si>
  <si>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</si>
  <si>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</si>
  <si>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</si>
  <si>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</si>
  <si>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</si>
  <si>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</si>
  <si>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</si>
  <si>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</si>
  <si>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</si>
  <si>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</si>
  <si>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</si>
  <si>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</si>
  <si>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</si>
  <si>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</si>
  <si>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</si>
  <si>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</si>
  <si>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</si>
  <si>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</si>
  <si>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</si>
  <si>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</si>
  <si>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</si>
  <si>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</si>
  <si>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</si>
  <si>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</si>
  <si>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</si>
  <si>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</si>
  <si>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</si>
  <si>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</si>
  <si>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</si>
  <si>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</si>
  <si>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</si>
  <si>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</si>
  <si>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</si>
  <si>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</si>
  <si>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</si>
  <si>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</si>
  <si>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</si>
  <si>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</si>
  <si>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</si>
  <si>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</si>
  <si>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</si>
  <si>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</si>
  <si>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</si>
  <si>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</si>
  <si>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</si>
  <si>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</si>
  <si>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</si>
  <si>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</si>
  <si>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</si>
  <si>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</si>
  <si>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</si>
  <si>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</si>
  <si>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</si>
  <si>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</si>
  <si>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</si>
  <si>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</si>
  <si>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</si>
  <si>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</si>
  <si>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</si>
  <si>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</si>
  <si>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</si>
  <si>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</si>
  <si>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</si>
  <si>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</si>
  <si>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</si>
  <si>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</si>
  <si>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</si>
  <si>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</si>
  <si>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</si>
  <si>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</si>
  <si>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</si>
  <si>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</si>
  <si>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</si>
  <si>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</si>
  <si>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</si>
  <si>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</si>
  <si>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</si>
  <si>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</si>
  <si>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</si>
  <si>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</si>
  <si>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</si>
  <si>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</si>
  <si>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</si>
  <si>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</si>
  <si>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</si>
  <si>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</si>
  <si>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</si>
  <si>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</si>
  <si>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</si>
  <si>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</si>
  <si>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</si>
  <si>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</si>
  <si>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</si>
  <si>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</si>
  <si>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</si>
  <si>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</si>
  <si>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</si>
  <si>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</si>
  <si>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</si>
  <si>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</si>
  <si>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</si>
  <si>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</si>
  <si>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</si>
  <si>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</si>
  <si>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</si>
  <si>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</si>
  <si>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</si>
  <si>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</si>
  <si>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</si>
  <si>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</si>
  <si>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</si>
  <si>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</si>
  <si>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</si>
  <si>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</si>
  <si>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</si>
  <si>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</si>
  <si>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</si>
  <si>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</si>
  <si>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</si>
  <si>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</si>
  <si>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</si>
  <si>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</si>
  <si>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</si>
  <si>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</si>
  <si>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</si>
  <si>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</si>
  <si>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</si>
  <si>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</si>
  <si>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</si>
  <si>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</si>
  <si>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</si>
  <si>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</si>
  <si>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</si>
  <si>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</si>
  <si>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</si>
  <si>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</si>
  <si>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</si>
  <si>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</si>
  <si>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</si>
  <si>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</si>
  <si>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</si>
  <si>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</si>
  <si>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</si>
  <si>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</si>
  <si>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</si>
  <si>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</si>
  <si>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</si>
  <si>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</si>
  <si>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</si>
  <si>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</si>
  <si>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</si>
  <si>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</si>
  <si>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</si>
  <si>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</si>
  <si>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</si>
  <si>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</si>
  <si>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</si>
  <si>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</si>
  <si>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</si>
  <si>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</si>
  <si>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</si>
  <si>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</si>
  <si>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</si>
  <si>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</si>
  <si>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</si>
  <si>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</si>
  <si>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</si>
  <si>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</si>
  <si>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</si>
  <si>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</si>
  <si>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</si>
  <si>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</si>
  <si>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</si>
  <si>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</si>
  <si>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</si>
  <si>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</si>
  <si>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</si>
  <si>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</si>
  <si>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</si>
  <si>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</si>
  <si>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</si>
  <si>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</si>
  <si>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</si>
  <si>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</si>
  <si>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</si>
  <si>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</si>
  <si>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</si>
  <si>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</si>
  <si>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</si>
  <si>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</si>
  <si>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</si>
  <si>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</si>
  <si>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</si>
  <si>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</si>
  <si>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</si>
  <si>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</si>
  <si>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</si>
  <si>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</si>
  <si>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</si>
  <si>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</si>
  <si>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</si>
  <si>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</si>
  <si>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</si>
  <si>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</si>
  <si>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</si>
  <si>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</si>
  <si>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</si>
  <si>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</si>
  <si>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</si>
  <si>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</si>
  <si>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</si>
  <si>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</si>
  <si>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</si>
  <si>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</si>
  <si>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</si>
  <si>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</si>
  <si>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</si>
  <si>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</si>
  <si>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</si>
  <si>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</si>
  <si>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</si>
  <si>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</si>
  <si>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</si>
  <si>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</si>
  <si>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</si>
  <si>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</si>
  <si>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</si>
  <si>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</si>
  <si>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</si>
  <si>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</si>
  <si>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</si>
  <si>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</si>
  <si>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</si>
  <si>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</si>
  <si>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</si>
  <si>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</si>
  <si>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</si>
  <si>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</si>
  <si>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</si>
  <si>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</si>
  <si>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</si>
  <si>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</si>
  <si>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</si>
  <si>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</si>
  <si>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</si>
  <si>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</si>
  <si>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</si>
  <si>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</si>
  <si>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</si>
  <si>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</si>
  <si>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</si>
  <si>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</si>
  <si>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</si>
  <si>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</si>
  <si>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</si>
  <si>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</si>
  <si>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</si>
  <si>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</si>
  <si>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</si>
  <si>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</si>
  <si>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</si>
  <si>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</si>
  <si>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</si>
  <si>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</si>
  <si>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</si>
  <si>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</si>
  <si>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</si>
  <si>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</si>
  <si>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</si>
  <si>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</si>
  <si>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</si>
  <si>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</si>
  <si>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</si>
  <si>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</si>
  <si>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</si>
  <si>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</si>
  <si>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</si>
  <si>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</si>
  <si>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</si>
  <si>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</si>
  <si>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</si>
  <si>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</si>
  <si>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</si>
  <si>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</si>
  <si>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</si>
  <si>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</si>
  <si>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</si>
  <si>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</si>
  <si>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</si>
  <si>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</si>
  <si>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</si>
  <si>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</si>
  <si>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</si>
  <si>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</si>
  <si>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</si>
  <si>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</si>
  <si>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</si>
  <si>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</si>
  <si>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</si>
  <si>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</si>
  <si>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</si>
  <si>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</si>
  <si>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</si>
  <si>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</si>
  <si>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</si>
  <si>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</si>
  <si>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</si>
  <si>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</si>
  <si>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</si>
  <si>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</si>
  <si>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</si>
  <si>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</si>
  <si>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</si>
  <si>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</si>
  <si>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</si>
  <si>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</si>
  <si>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</si>
  <si>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</si>
  <si>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</si>
  <si>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</si>
  <si>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</si>
  <si>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</si>
  <si>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</si>
  <si>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</si>
  <si>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</si>
  <si>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</si>
  <si>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</si>
  <si>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</si>
  <si>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</si>
  <si>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</si>
  <si>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</si>
  <si>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</si>
  <si>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</si>
  <si>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</si>
  <si>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</si>
  <si>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</si>
  <si>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</si>
  <si>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</si>
  <si>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</si>
  <si>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</si>
  <si>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</si>
  <si>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</si>
  <si>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</si>
  <si>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</si>
  <si>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</si>
  <si>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</si>
  <si>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</si>
  <si>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</si>
  <si>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</si>
  <si>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</si>
  <si>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</si>
  <si>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</si>
  <si>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</si>
  <si>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</si>
  <si>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</si>
  <si>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</si>
  <si>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</si>
  <si>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</si>
  <si>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</si>
  <si>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</si>
  <si>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</si>
  <si>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</si>
  <si>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</si>
  <si>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</si>
  <si>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</si>
  <si>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</si>
  <si>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</si>
  <si>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</si>
  <si>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</si>
  <si>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</si>
  <si>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</si>
  <si>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</si>
  <si>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</si>
  <si>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</si>
  <si>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</si>
  <si>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</si>
  <si>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</si>
  <si>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</si>
  <si>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</si>
  <si>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</si>
  <si>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</si>
  <si>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</si>
  <si>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</si>
  <si>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</si>
  <si>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</si>
  <si>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</si>
  <si>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</si>
  <si>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</si>
  <si>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</si>
  <si>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</si>
  <si>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</si>
  <si>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</si>
  <si>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</si>
  <si>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</si>
  <si>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</si>
  <si>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</si>
  <si>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</si>
  <si>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</si>
  <si>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</si>
  <si>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</si>
  <si>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</si>
  <si>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</si>
  <si>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</si>
  <si>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</si>
  <si>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</si>
  <si>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</si>
  <si>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</si>
  <si>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</si>
  <si>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</si>
  <si>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</si>
  <si>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</si>
  <si>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</si>
  <si>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</si>
  <si>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</si>
  <si>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</si>
  <si>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</si>
  <si>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</si>
  <si>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</si>
  <si>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</si>
  <si>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</si>
  <si>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</si>
  <si>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</si>
  <si>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</si>
  <si>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</si>
  <si>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</si>
  <si>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</si>
  <si>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</si>
  <si>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</si>
  <si>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</si>
  <si>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</si>
  <si>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</si>
  <si>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</si>
  <si>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</si>
  <si>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</si>
  <si>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</si>
  <si>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</si>
  <si>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</si>
  <si>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</si>
  <si>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</si>
  <si>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</si>
  <si>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</si>
  <si>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</si>
  <si>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</si>
  <si>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</si>
  <si>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</si>
  <si>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</si>
  <si>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</si>
  <si>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</si>
  <si>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</si>
  <si>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</si>
  <si>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</si>
  <si>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</si>
  <si>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</si>
  <si>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</si>
  <si>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</si>
  <si>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</si>
  <si>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</si>
  <si>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</si>
  <si>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</si>
  <si>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</si>
  <si>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</si>
  <si>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</si>
  <si>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</si>
  <si>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</si>
  <si>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</si>
  <si>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</si>
  <si>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</si>
  <si>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</si>
  <si>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</si>
  <si>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</si>
  <si>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</si>
  <si>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</si>
  <si>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</si>
  <si>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</si>
  <si>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</si>
  <si>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</si>
  <si>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</si>
  <si>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</si>
  <si>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</si>
  <si>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</si>
  <si>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</si>
  <si>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</si>
  <si>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</si>
  <si>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</si>
  <si>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</si>
  <si>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</si>
  <si>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</si>
  <si>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</si>
  <si>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</si>
  <si>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</si>
  <si>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</si>
  <si>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</si>
  <si>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</si>
  <si>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</si>
  <si>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</si>
  <si>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</si>
  <si>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</si>
  <si>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</si>
  <si>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</si>
  <si>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</si>
  <si>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</si>
  <si>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</si>
  <si>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</si>
  <si>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</si>
  <si>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</si>
  <si>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</si>
  <si>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</si>
  <si>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</si>
  <si>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</si>
  <si>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</si>
  <si>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</si>
  <si>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</si>
  <si>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</si>
  <si>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</si>
  <si>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</si>
  <si>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</si>
  <si>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</si>
  <si>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</si>
  <si>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</si>
  <si>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</si>
  <si>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</si>
  <si>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</si>
  <si>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</si>
  <si>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</si>
  <si>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</si>
  <si>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</si>
  <si>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</si>
  <si>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</si>
  <si>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</si>
  <si>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</si>
  <si>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</si>
  <si>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</si>
  <si>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</si>
  <si>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</si>
  <si>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</si>
  <si>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</si>
  <si>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</si>
  <si>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</si>
  <si>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</si>
  <si>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</si>
  <si>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</si>
  <si>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</si>
  <si>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</si>
  <si>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</si>
  <si>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</si>
  <si>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</si>
  <si>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</si>
  <si>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</si>
  <si>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</si>
  <si>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</si>
  <si>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</si>
  <si>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</si>
  <si>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</si>
  <si>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</si>
  <si>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</si>
  <si>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</si>
  <si>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</si>
  <si>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</si>
  <si>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</si>
  <si>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</si>
  <si>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</si>
  <si>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</si>
  <si>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</si>
  <si>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</si>
  <si>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</si>
  <si>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</si>
  <si>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</si>
  <si>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</si>
  <si>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</si>
  <si>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</si>
  <si>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</si>
  <si>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</si>
  <si>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</si>
  <si>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</si>
  <si>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</si>
  <si>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</si>
  <si>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</si>
  <si>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</si>
  <si>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</si>
  <si>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</si>
  <si>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</si>
  <si>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</si>
  <si>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</si>
  <si>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</si>
  <si>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</si>
  <si>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</si>
  <si>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</si>
  <si>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</si>
  <si>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</si>
  <si>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</si>
  <si>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</si>
  <si>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</si>
  <si>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</si>
  <si>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</si>
  <si>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</si>
  <si>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</si>
  <si>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</si>
  <si>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</si>
  <si>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</si>
  <si>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</si>
  <si>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</si>
  <si>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</si>
  <si>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</si>
  <si>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</si>
  <si>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</si>
  <si>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</si>
  <si>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</si>
  <si>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</si>
  <si>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</si>
  <si>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</si>
  <si>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</si>
  <si>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</si>
  <si>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</si>
  <si>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</si>
  <si>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</si>
  <si>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</si>
  <si>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</si>
  <si>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</si>
  <si>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</si>
  <si>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</si>
  <si>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</si>
  <si>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</si>
  <si>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</si>
  <si>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</si>
  <si>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</si>
  <si>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</si>
  <si>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</si>
  <si>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</si>
  <si>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</si>
  <si>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</si>
  <si>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</si>
  <si>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</si>
  <si>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</si>
  <si>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</si>
  <si>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</si>
  <si>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</si>
  <si>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</si>
  <si>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</si>
  <si>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</si>
  <si>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</si>
  <si>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</si>
  <si>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</si>
  <si>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</si>
  <si>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</si>
  <si>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</si>
  <si>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</si>
  <si>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</si>
  <si>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</si>
  <si>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</si>
  <si>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</si>
  <si>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</si>
  <si>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</si>
  <si>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</si>
  <si>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</si>
  <si>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</si>
  <si>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</si>
  <si>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</si>
  <si>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</si>
  <si>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</si>
  <si>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</si>
  <si>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</si>
  <si>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</si>
  <si>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</si>
  <si>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</si>
  <si>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</si>
  <si>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</si>
  <si>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</si>
  <si>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</si>
  <si>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</si>
  <si>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</si>
  <si>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</si>
  <si>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</si>
  <si>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</si>
  <si>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</si>
  <si>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</si>
  <si>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</si>
  <si>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</si>
  <si>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</si>
  <si>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</si>
  <si>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</si>
  <si>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</si>
  <si>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</si>
  <si>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</si>
  <si>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</si>
  <si>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</si>
  <si>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</si>
  <si>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</si>
  <si>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</si>
  <si>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</si>
  <si>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</si>
  <si>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</si>
  <si>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</si>
  <si>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</si>
  <si>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</si>
  <si>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</si>
  <si>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</si>
  <si>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</si>
  <si>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</si>
  <si>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</si>
  <si>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</si>
  <si>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</si>
  <si>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</si>
  <si>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</si>
  <si>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</si>
  <si>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</si>
  <si>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</si>
  <si>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</si>
  <si>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</si>
  <si>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</si>
  <si>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</si>
  <si>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</si>
  <si>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</si>
  <si>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</si>
  <si>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</si>
  <si>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</si>
  <si>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</si>
  <si>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</si>
  <si>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</si>
  <si>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</si>
  <si>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</si>
  <si>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</si>
  <si>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</si>
  <si>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</si>
  <si>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</si>
  <si>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</si>
  <si>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</si>
  <si>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</si>
  <si>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</si>
  <si>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</si>
  <si>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</si>
  <si>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</si>
  <si>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</si>
  <si>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</si>
  <si>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</si>
  <si>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</si>
  <si>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</si>
  <si>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</si>
  <si>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</si>
  <si>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</si>
  <si>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</si>
  <si>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</si>
  <si>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</si>
  <si>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</si>
  <si>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</si>
  <si>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</si>
  <si>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</si>
  <si>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</si>
  <si>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</si>
  <si>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</si>
  <si>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</si>
  <si>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</si>
  <si>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</si>
  <si>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</si>
  <si>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</si>
  <si>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</si>
  <si>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</si>
  <si>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</si>
  <si>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</si>
  <si>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</si>
  <si>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</si>
  <si>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</si>
  <si>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</si>
  <si>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</si>
  <si>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</si>
  <si>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</si>
  <si>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</si>
  <si>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</si>
  <si>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</si>
  <si>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</si>
  <si>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</si>
  <si>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</si>
  <si>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</si>
  <si>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</si>
  <si>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</si>
  <si>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</si>
  <si>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</si>
  <si>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</si>
  <si>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</si>
  <si>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</si>
  <si>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</si>
  <si>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</si>
  <si>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</si>
  <si>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</si>
  <si>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</si>
  <si>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</si>
  <si>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</si>
  <si>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</si>
  <si>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</si>
  <si>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</si>
  <si>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</si>
  <si>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</si>
  <si>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</si>
  <si>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</si>
  <si>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</si>
  <si>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</si>
  <si>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</si>
  <si>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</si>
  <si>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</si>
  <si>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</si>
  <si>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</si>
  <si>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</si>
  <si>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</si>
  <si>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</si>
  <si>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</si>
  <si>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</si>
  <si>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</si>
  <si>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</si>
  <si>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</si>
  <si>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</si>
  <si>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</si>
  <si>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</si>
  <si>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</si>
  <si>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</si>
  <si>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</si>
  <si>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</si>
  <si>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</si>
  <si>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</si>
  <si>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</si>
  <si>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</si>
  <si>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</si>
  <si>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</si>
  <si>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</si>
  <si>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</si>
  <si>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</si>
  <si>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</si>
  <si>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</si>
  <si>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</si>
  <si>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</si>
  <si>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</si>
  <si>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</si>
  <si>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</si>
  <si>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</si>
  <si>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</si>
  <si>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</si>
  <si>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</si>
  <si>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</si>
  <si>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</si>
  <si>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</si>
  <si>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</si>
  <si>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</si>
  <si>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</si>
  <si>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</si>
  <si>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</si>
  <si>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</si>
  <si>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</si>
  <si>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</si>
  <si>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</si>
  <si>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</si>
  <si>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</si>
  <si>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</si>
  <si>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</si>
  <si>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</si>
  <si>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</si>
  <si>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</si>
  <si>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</si>
  <si>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</si>
  <si>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</si>
  <si>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</si>
  <si>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</si>
  <si>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</si>
  <si>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</si>
  <si>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</si>
  <si>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</si>
  <si>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</si>
  <si>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</si>
  <si>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</si>
  <si>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</si>
  <si>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</si>
  <si>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</si>
  <si>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</si>
  <si>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</si>
  <si>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</si>
  <si>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</si>
  <si>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</si>
  <si>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</si>
  <si>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</si>
  <si>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</si>
  <si>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</si>
  <si>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</si>
  <si>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</si>
  <si>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</si>
  <si>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</si>
  <si>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</si>
  <si>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</si>
  <si>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</si>
  <si>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</si>
  <si>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</si>
  <si>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</si>
  <si>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</si>
  <si>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</si>
  <si>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</si>
  <si>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</si>
  <si>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</si>
  <si>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</si>
  <si>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</si>
  <si>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</si>
  <si>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</si>
  <si>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</si>
  <si>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</si>
  <si>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</si>
  <si>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</si>
  <si>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</si>
  <si>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</si>
  <si>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</si>
  <si>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</si>
  <si>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</si>
  <si>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</si>
  <si>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</si>
  <si>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</si>
  <si>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</si>
  <si>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</si>
  <si>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</si>
  <si>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</si>
  <si>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</si>
  <si>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</si>
  <si>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</si>
  <si>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</si>
  <si>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</si>
  <si>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</si>
  <si>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</si>
  <si>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</si>
  <si>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</si>
  <si>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</si>
  <si>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</si>
  <si>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</si>
  <si>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</si>
  <si>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</si>
  <si>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</si>
  <si>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</si>
  <si>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</si>
  <si>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</si>
  <si>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</si>
  <si>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</si>
  <si>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</si>
  <si>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</si>
  <si>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</si>
  <si>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</si>
  <si>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</si>
  <si>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</si>
  <si>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</si>
  <si>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</si>
  <si>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</si>
  <si>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</si>
  <si>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</si>
  <si>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</si>
  <si>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</si>
  <si>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</si>
  <si>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</si>
  <si>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</si>
  <si>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</si>
  <si>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</si>
  <si>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</si>
  <si>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</si>
  <si>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</si>
  <si>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</si>
  <si>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</si>
  <si>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</si>
  <si>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</si>
  <si>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</si>
  <si>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</si>
  <si>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</si>
  <si>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</si>
  <si>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</si>
  <si>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</si>
  <si>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</si>
  <si>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</si>
  <si>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</si>
  <si>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</si>
  <si>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</si>
  <si>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</si>
  <si>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</si>
  <si>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</si>
  <si>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</si>
  <si>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</si>
  <si>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</si>
  <si>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</si>
  <si>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</si>
  <si>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</si>
  <si>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</si>
  <si>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</si>
  <si>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</si>
  <si>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</si>
  <si>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</si>
  <si>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</si>
  <si>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</si>
  <si>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</si>
  <si>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</si>
  <si>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</si>
  <si>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</si>
  <si>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</si>
  <si>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</si>
  <si>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</si>
  <si>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</si>
  <si>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</si>
  <si>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</si>
  <si>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</si>
  <si>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</si>
  <si>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</si>
  <si>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</si>
  <si>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</si>
  <si>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</si>
  <si>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</si>
  <si>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</si>
  <si>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</si>
  <si>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</si>
  <si>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</si>
  <si>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</si>
  <si>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</si>
  <si>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</si>
  <si>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</si>
  <si>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</si>
  <si>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</si>
  <si>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</si>
  <si>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</si>
  <si>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</si>
  <si>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</si>
  <si>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</si>
  <si>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</si>
  <si>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</si>
  <si>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</si>
  <si>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</si>
  <si>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</si>
  <si>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</si>
  <si>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</si>
  <si>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</si>
  <si>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</si>
  <si>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</si>
  <si>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</si>
  <si>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</si>
  <si>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</si>
  <si>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</si>
  <si>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</si>
  <si>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</si>
  <si>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</si>
  <si>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</si>
  <si>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</si>
  <si>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</si>
  <si>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</si>
  <si>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</si>
  <si>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</si>
  <si>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</si>
  <si>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</si>
  <si>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</si>
  <si>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</si>
  <si>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</si>
  <si>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</si>
  <si>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</si>
  <si>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</si>
  <si>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</si>
  <si>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</si>
  <si>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</si>
  <si>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</si>
  <si>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</si>
  <si>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</si>
  <si>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</si>
  <si>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</si>
  <si>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</si>
  <si>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</si>
  <si>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</si>
  <si>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</si>
  <si>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</si>
  <si>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</si>
  <si>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</si>
  <si>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</si>
  <si>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</si>
  <si>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</si>
  <si>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</si>
  <si>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</si>
  <si>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</si>
  <si>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</si>
  <si>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</si>
  <si>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</si>
  <si>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</si>
  <si>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</si>
  <si>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</si>
  <si>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</si>
  <si>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</si>
  <si>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</si>
  <si>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</si>
  <si>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</si>
  <si>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</si>
  <si>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</si>
  <si>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</si>
  <si>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</si>
  <si>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</si>
  <si>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</si>
  <si>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</si>
  <si>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</si>
  <si>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</si>
  <si>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</si>
  <si>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</si>
  <si>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</si>
  <si>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</si>
  <si>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</si>
  <si>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</si>
  <si>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</si>
  <si>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</si>
  <si>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</si>
  <si>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</si>
  <si>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</si>
  <si>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</si>
  <si>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</si>
  <si>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</si>
  <si>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</si>
  <si>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</si>
  <si>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</si>
  <si>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</si>
  <si>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</si>
  <si>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</si>
  <si>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</si>
  <si>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</si>
  <si>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</si>
  <si>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</si>
  <si>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</si>
  <si>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</si>
  <si>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</si>
  <si>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</si>
  <si>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</si>
  <si>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</si>
  <si>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</si>
  <si>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</si>
  <si>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</si>
  <si>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</si>
  <si>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</si>
  <si>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</si>
  <si>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</si>
  <si>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</si>
  <si>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</si>
  <si>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</si>
  <si>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</si>
  <si>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</si>
  <si>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</si>
  <si>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</si>
  <si>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</si>
  <si>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</si>
  <si>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</si>
  <si>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</si>
  <si>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</si>
  <si>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</si>
  <si>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</si>
  <si>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</si>
  <si>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</si>
  <si>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</si>
  <si>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</si>
  <si>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</si>
  <si>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</si>
  <si>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</si>
  <si>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</si>
  <si>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</si>
  <si>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</si>
  <si>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</si>
  <si>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</si>
  <si>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</si>
  <si>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</si>
  <si>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</si>
  <si>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</si>
  <si>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</si>
  <si>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</si>
  <si>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</si>
  <si>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</si>
  <si>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</si>
  <si>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</si>
  <si>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</si>
  <si>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</si>
  <si>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</si>
  <si>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</si>
  <si>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</si>
  <si>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</si>
  <si>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</si>
  <si>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</si>
  <si>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</si>
  <si>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</si>
  <si>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</si>
  <si>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</si>
  <si>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</si>
  <si>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</si>
  <si>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</si>
  <si>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</si>
  <si>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</si>
  <si>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</si>
  <si>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</si>
  <si>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</si>
  <si>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</si>
  <si>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</si>
  <si>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</si>
  <si>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</si>
  <si>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</si>
  <si>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</si>
  <si>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</si>
  <si>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</si>
  <si>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</si>
  <si>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</si>
  <si>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</si>
  <si>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</si>
  <si>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</si>
  <si>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</si>
  <si>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</si>
  <si>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</si>
  <si>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</si>
  <si>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</si>
  <si>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</si>
  <si>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</si>
  <si>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</si>
  <si>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</si>
  <si>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</si>
  <si>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</si>
  <si>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</si>
  <si>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</si>
  <si>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</si>
  <si>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</si>
  <si>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</si>
  <si>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</si>
  <si>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</si>
  <si>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</si>
  <si>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</si>
  <si>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</si>
  <si>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</si>
  <si>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</si>
  <si>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</si>
  <si>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</si>
  <si>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</si>
  <si>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</si>
  <si>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</si>
  <si>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</si>
  <si>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</si>
  <si>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</si>
  <si>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</si>
  <si>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</si>
  <si>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</si>
  <si>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</si>
  <si>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</si>
  <si>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</si>
  <si>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</si>
  <si>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</si>
  <si>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</si>
  <si>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</si>
  <si>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</si>
  <si>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</si>
  <si>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</si>
  <si>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</si>
  <si>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</si>
  <si>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</si>
  <si>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</si>
  <si>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</si>
  <si>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</si>
  <si>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</si>
  <si>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</si>
  <si>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</si>
  <si>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</si>
  <si>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</si>
  <si>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</si>
  <si>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</si>
  <si>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</si>
  <si>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</si>
  <si>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</si>
  <si>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</si>
  <si>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</si>
  <si>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</si>
  <si>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</si>
  <si>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</si>
  <si>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</si>
  <si>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</si>
  <si>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</si>
  <si>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</si>
  <si>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</si>
  <si>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</si>
  <si>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</si>
  <si>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</si>
  <si>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</si>
  <si>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</si>
  <si>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</si>
  <si>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</si>
  <si>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</si>
  <si>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</si>
  <si>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</si>
  <si>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</si>
  <si>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</si>
  <si>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</si>
  <si>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</si>
  <si>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</si>
  <si>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</si>
  <si>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</si>
  <si>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</si>
  <si>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</si>
  <si>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</si>
  <si>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</si>
  <si>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</si>
  <si>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</si>
  <si>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</si>
  <si>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</si>
  <si>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</si>
  <si>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</si>
  <si>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</si>
  <si>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</si>
  <si>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</si>
  <si>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</si>
  <si>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</si>
  <si>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</si>
  <si>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</si>
  <si>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</si>
  <si>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</si>
  <si>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</si>
  <si>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</si>
  <si>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</si>
  <si>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</si>
  <si>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</si>
  <si>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</si>
  <si>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</si>
  <si>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</si>
  <si>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</si>
  <si>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</si>
  <si>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</si>
  <si>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</si>
  <si>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</si>
  <si>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</si>
  <si>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</si>
  <si>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</si>
  <si>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</si>
  <si>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</si>
  <si>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</si>
  <si>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</si>
  <si>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</si>
  <si>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</si>
  <si>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</si>
  <si>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</si>
  <si>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</si>
  <si>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</si>
  <si>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</si>
  <si>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</si>
  <si>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</si>
  <si>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</si>
  <si>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</si>
  <si>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</si>
  <si>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</si>
  <si>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</si>
  <si>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</si>
  <si>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</si>
  <si>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</si>
  <si>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</si>
  <si>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</si>
  <si>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</si>
  <si>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</si>
  <si>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</si>
  <si>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</si>
  <si>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</si>
  <si>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</si>
  <si>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</si>
  <si>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</si>
  <si>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</si>
  <si>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</si>
  <si>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</si>
  <si>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</si>
  <si>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</si>
  <si>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</si>
  <si>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</si>
  <si>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</si>
  <si>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</si>
  <si>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</si>
  <si>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</si>
  <si>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</si>
  <si>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</si>
  <si>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</si>
  <si>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</si>
  <si>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</si>
  <si>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</si>
  <si>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</si>
  <si>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</si>
  <si>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</si>
  <si>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</si>
  <si>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</si>
  <si>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</si>
  <si>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</si>
  <si>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</si>
  <si>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</si>
  <si>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</si>
  <si>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</si>
  <si>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</si>
  <si>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</si>
  <si>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</si>
  <si>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</si>
  <si>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</si>
  <si>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</si>
  <si>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</si>
  <si>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</si>
  <si>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</si>
  <si>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</si>
  <si>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</si>
  <si>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</si>
  <si>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</si>
  <si>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</si>
  <si>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</si>
  <si>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</si>
  <si>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</si>
  <si>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</si>
  <si>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</si>
  <si>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</si>
  <si>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</si>
  <si>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</si>
  <si>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</si>
  <si>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</si>
  <si>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</si>
  <si>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</si>
  <si>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</si>
  <si>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</si>
  <si>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</si>
  <si>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</si>
  <si>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</si>
  <si>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</si>
  <si>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</si>
  <si>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</si>
  <si>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</si>
  <si>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</si>
  <si>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</si>
  <si>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</si>
  <si>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</si>
  <si>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</si>
  <si>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</si>
  <si>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</si>
  <si>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</si>
  <si>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</si>
  <si>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</si>
  <si>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</si>
  <si>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</si>
  <si>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</si>
  <si>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</si>
  <si>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</si>
  <si>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</si>
  <si>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</si>
  <si>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</si>
  <si>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</si>
  <si>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</si>
  <si>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</si>
  <si>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</si>
  <si>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</si>
  <si>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</si>
  <si>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</si>
  <si>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</si>
  <si>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</si>
  <si>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</si>
  <si>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</si>
  <si>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</si>
  <si>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</si>
  <si>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</si>
  <si>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</si>
  <si>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</si>
  <si>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</si>
  <si>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</si>
  <si>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</si>
  <si>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</si>
  <si>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</si>
  <si>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</si>
  <si>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</si>
  <si>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</si>
  <si>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</si>
  <si>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</si>
  <si>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</si>
  <si>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</si>
  <si>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</si>
  <si>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</si>
  <si>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</si>
  <si>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</si>
  <si>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</si>
  <si>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</si>
  <si>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</si>
  <si>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</si>
  <si>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</si>
  <si>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</si>
  <si>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</si>
  <si>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</si>
  <si>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</si>
  <si>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</si>
  <si>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</si>
  <si>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</si>
  <si>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</si>
  <si>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</si>
  <si>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</si>
  <si>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</si>
  <si>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</si>
  <si>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</si>
  <si>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</si>
  <si>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</si>
  <si>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</si>
  <si>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</si>
  <si>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</si>
  <si>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</si>
  <si>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</si>
  <si>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</si>
  <si>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</si>
  <si>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</si>
  <si>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</si>
  <si>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</si>
  <si>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</si>
  <si>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</si>
  <si>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</si>
  <si>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</si>
  <si>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</si>
  <si>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</si>
  <si>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</si>
  <si>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</si>
  <si>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</si>
  <si>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</si>
  <si>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</si>
  <si>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</si>
  <si>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</si>
  <si>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</si>
  <si>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</si>
  <si>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</si>
  <si>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</si>
  <si>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</si>
  <si>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</si>
  <si>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</si>
  <si>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</si>
  <si>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</si>
  <si>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</si>
  <si>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</si>
  <si>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</si>
  <si>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</si>
  <si>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</si>
  <si>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</si>
  <si>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</si>
  <si>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</si>
  <si>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</si>
  <si>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</si>
  <si>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</si>
  <si>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</si>
  <si>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</si>
  <si>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</si>
  <si>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</si>
  <si>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</si>
  <si>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</si>
  <si>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</si>
  <si>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</si>
  <si>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</si>
  <si>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</si>
  <si>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</si>
  <si>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</si>
  <si>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</si>
  <si>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</si>
  <si>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</si>
  <si>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</si>
  <si>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</si>
  <si>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</si>
  <si>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</si>
  <si>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</si>
  <si>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</si>
  <si>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</si>
  <si>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</si>
  <si>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</si>
  <si>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</si>
  <si>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</si>
  <si>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</si>
  <si>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</si>
  <si>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</si>
  <si>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</si>
  <si>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</si>
  <si>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</si>
  <si>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</si>
  <si>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</si>
  <si>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</si>
  <si>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</si>
  <si>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</si>
  <si>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</si>
  <si>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</si>
  <si>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</si>
  <si>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</si>
  <si>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</si>
  <si>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</si>
  <si>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</si>
  <si>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</si>
  <si>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</si>
  <si>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</si>
  <si>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</si>
  <si>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</si>
  <si>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</si>
  <si>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</si>
  <si>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</si>
  <si>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</si>
  <si>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</si>
  <si>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</si>
  <si>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</si>
  <si>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</si>
  <si>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</si>
  <si>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</si>
  <si>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</si>
  <si>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</si>
  <si>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</si>
  <si>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</si>
  <si>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</si>
  <si>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</si>
  <si>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</si>
  <si>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</si>
  <si>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</si>
  <si>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</si>
  <si>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</si>
  <si>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</si>
  <si>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</si>
  <si>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</si>
  <si>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</si>
  <si>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</si>
  <si>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</si>
  <si>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</si>
  <si>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</si>
  <si>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</si>
  <si>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</si>
  <si>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</si>
  <si>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</si>
  <si>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</si>
  <si>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</si>
  <si>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</si>
  <si>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</si>
  <si>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</si>
  <si>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</si>
  <si>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</si>
  <si>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</si>
  <si>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</si>
  <si>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</si>
  <si>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</si>
  <si>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</si>
  <si>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</si>
  <si>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</si>
  <si>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</si>
  <si>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</si>
  <si>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</si>
  <si>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</si>
  <si>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</si>
  <si>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</si>
  <si>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</si>
  <si>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</si>
  <si>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</si>
  <si>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</si>
  <si>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</si>
  <si>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</si>
  <si>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</si>
  <si>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</si>
  <si>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</si>
  <si>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</si>
  <si>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</si>
  <si>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</si>
  <si>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</si>
  <si>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</si>
  <si>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</si>
  <si>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</si>
  <si>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</si>
  <si>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</si>
  <si>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</si>
  <si>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</si>
  <si>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</si>
  <si>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</si>
  <si>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</si>
  <si>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</si>
  <si>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</si>
  <si>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</si>
  <si>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</si>
  <si>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</si>
  <si>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</si>
  <si>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</si>
  <si>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</si>
  <si>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</si>
  <si>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</si>
  <si>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</si>
  <si>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</si>
  <si>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</si>
  <si>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</si>
  <si>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</si>
  <si>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</si>
  <si>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</si>
  <si>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</si>
  <si>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</si>
  <si>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</si>
  <si>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</si>
  <si>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</si>
  <si>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</si>
  <si>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</si>
  <si>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</si>
  <si>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</si>
  <si>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</si>
  <si>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</si>
  <si>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</si>
  <si>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</si>
  <si>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</si>
  <si>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</si>
  <si>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</si>
  <si>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</si>
  <si>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</si>
  <si>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</si>
  <si>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</si>
  <si>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</si>
  <si>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</si>
  <si>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</si>
  <si>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</si>
  <si>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</si>
  <si>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</si>
  <si>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</si>
  <si>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</si>
  <si>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</si>
  <si>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</si>
  <si>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</si>
  <si>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</si>
  <si>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</si>
  <si>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</si>
  <si>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</si>
  <si>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</si>
  <si>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</si>
  <si>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</si>
  <si>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</si>
  <si>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</si>
  <si>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</si>
  <si>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</si>
  <si>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</si>
  <si>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</si>
  <si>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</si>
  <si>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</si>
  <si>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</si>
  <si>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</si>
  <si>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</si>
  <si>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</si>
  <si>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</si>
  <si>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</si>
  <si>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</si>
  <si>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</si>
  <si>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</si>
  <si>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</si>
  <si>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</si>
  <si>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</si>
  <si>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</si>
  <si>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</si>
  <si>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</si>
  <si>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</si>
  <si>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</si>
  <si>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</si>
  <si>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</si>
  <si>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</si>
  <si>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</si>
  <si>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</si>
  <si>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</si>
  <si>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</si>
  <si>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</si>
  <si>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</si>
  <si>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</si>
  <si>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</si>
  <si>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</si>
  <si>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</si>
  <si>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</si>
  <si>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</si>
  <si>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</si>
  <si>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</si>
  <si>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</si>
  <si>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</si>
  <si>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</si>
  <si>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</si>
  <si>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</si>
  <si>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</si>
  <si>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</si>
  <si>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</si>
  <si>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</si>
  <si>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</si>
  <si>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</si>
  <si>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</si>
  <si>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</si>
  <si>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</si>
  <si>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</si>
  <si>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</si>
  <si>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</si>
  <si>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</si>
  <si>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</si>
  <si>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</si>
  <si>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</si>
  <si>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</si>
  <si>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</si>
  <si>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</si>
  <si>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</si>
  <si>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</si>
  <si>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</si>
  <si>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</si>
  <si>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</si>
  <si>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</si>
  <si>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</si>
  <si>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</si>
  <si>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</si>
  <si>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</si>
  <si>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</si>
  <si>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</si>
  <si>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</si>
  <si>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</si>
  <si>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</si>
  <si>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</si>
  <si>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</si>
  <si>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</si>
  <si>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</si>
  <si>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</si>
  <si>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</si>
  <si>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</si>
  <si>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</si>
  <si>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</si>
  <si>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</si>
  <si>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</si>
  <si>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</si>
  <si>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</si>
  <si>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</si>
  <si>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</si>
  <si>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</si>
  <si>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</si>
  <si>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</si>
  <si>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</si>
  <si>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</si>
  <si>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</si>
  <si>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</si>
  <si>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</si>
  <si>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</si>
  <si>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</si>
  <si>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</si>
  <si>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</si>
  <si>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</si>
  <si>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</si>
  <si>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</si>
  <si>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</si>
  <si>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</si>
  <si>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</si>
  <si>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</si>
  <si>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</si>
  <si>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</si>
  <si>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</si>
  <si>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</si>
  <si>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</si>
  <si>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</si>
  <si>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</si>
  <si>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</si>
  <si>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</si>
  <si>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</si>
  <si>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</si>
  <si>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</si>
  <si>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</si>
  <si>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</si>
  <si>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</si>
  <si>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</si>
  <si>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</si>
  <si>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</si>
  <si>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</si>
  <si>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</si>
  <si>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</si>
  <si>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</si>
  <si>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</si>
  <si>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</si>
  <si>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</si>
  <si>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</si>
  <si>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</si>
  <si>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</si>
  <si>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</si>
  <si>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</si>
  <si>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</si>
  <si>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</si>
  <si>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</si>
  <si>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</si>
  <si>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</si>
  <si>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</si>
  <si>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</si>
  <si>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</si>
  <si>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</si>
  <si>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</si>
  <si>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</si>
  <si>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</si>
  <si>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</si>
  <si>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</si>
  <si>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</si>
  <si>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</si>
  <si>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</si>
  <si>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</si>
  <si>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</si>
  <si>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</si>
  <si>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</si>
  <si>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</si>
  <si>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</si>
  <si>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</si>
  <si>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</si>
  <si>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</si>
  <si>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</si>
  <si>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</si>
  <si>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</si>
  <si>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</si>
  <si>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</si>
  <si>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</si>
  <si>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</si>
  <si>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</si>
  <si>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</si>
  <si>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</si>
  <si>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</si>
  <si>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</si>
  <si>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</si>
  <si>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</si>
  <si>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</si>
  <si>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</si>
  <si>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</si>
  <si>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</si>
  <si>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</si>
  <si>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</si>
  <si>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</si>
  <si>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</si>
  <si>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</si>
  <si>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</si>
  <si>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</si>
  <si>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</si>
  <si>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</si>
  <si>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</si>
  <si>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</si>
  <si>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</si>
  <si>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</si>
  <si>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</si>
  <si>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</si>
  <si>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</si>
  <si>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</si>
  <si>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</si>
  <si>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</si>
  <si>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</si>
  <si>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</si>
  <si>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</si>
  <si>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</si>
  <si>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</si>
  <si>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</si>
  <si>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</si>
  <si>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</si>
  <si>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</si>
  <si>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</si>
  <si>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</si>
  <si>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</si>
  <si>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</si>
  <si>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</si>
  <si>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</si>
  <si>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</si>
  <si>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</si>
  <si>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</si>
  <si>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</si>
  <si>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</si>
  <si>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</si>
  <si>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</si>
  <si>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</si>
  <si>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</si>
  <si>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</si>
  <si>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</si>
  <si>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</si>
  <si>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</si>
  <si>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</si>
  <si>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</si>
  <si>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</si>
  <si>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</si>
  <si>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</si>
  <si>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</si>
  <si>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</si>
  <si>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</si>
  <si>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</si>
  <si>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</si>
  <si>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</si>
  <si>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</si>
  <si>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</si>
  <si>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</si>
  <si>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</si>
  <si>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</si>
  <si>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</si>
  <si>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</si>
  <si>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</si>
  <si>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</si>
  <si>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</si>
  <si>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</si>
  <si>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</si>
  <si>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</si>
  <si>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</si>
  <si>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</si>
  <si>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</si>
  <si>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</si>
  <si>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</si>
  <si>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</si>
  <si>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</si>
  <si>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</si>
  <si>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</si>
  <si>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</si>
  <si>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</si>
  <si>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</si>
  <si>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</si>
  <si>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</si>
  <si>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</si>
  <si>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</si>
  <si>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</si>
  <si>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</si>
  <si>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</si>
  <si>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</si>
  <si>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</si>
  <si>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</si>
  <si>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</si>
  <si>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</si>
  <si>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</si>
  <si>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</si>
  <si>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</si>
  <si>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</si>
  <si>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</si>
  <si>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</si>
  <si>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</si>
  <si>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</si>
  <si>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</si>
  <si>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</si>
  <si>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</si>
  <si>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</si>
  <si>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</si>
  <si>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</si>
  <si>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</si>
  <si>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</si>
  <si>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</si>
  <si>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</si>
  <si>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</si>
  <si>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</si>
  <si>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</si>
  <si>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</si>
  <si>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</si>
  <si>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</si>
  <si>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</si>
  <si>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</si>
  <si>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</si>
  <si>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</si>
  <si>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</si>
  <si>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</si>
  <si>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</si>
  <si>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</si>
  <si>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</si>
  <si>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</si>
  <si>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</si>
  <si>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</si>
  <si>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</si>
  <si>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</si>
  <si>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</si>
  <si>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</si>
  <si>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</si>
  <si>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</si>
  <si>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</si>
  <si>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</si>
  <si>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</si>
  <si>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</si>
  <si>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</si>
  <si>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</si>
  <si>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</si>
  <si>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</si>
  <si>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</si>
  <si>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</si>
  <si>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</si>
  <si>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</si>
  <si>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</si>
  <si>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</si>
  <si>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</si>
  <si>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</si>
  <si>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</si>
  <si>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</si>
  <si>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</si>
  <si>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</si>
  <si>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</si>
  <si>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</si>
  <si>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</si>
  <si>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</si>
  <si>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</si>
  <si>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</si>
  <si>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</si>
  <si>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</si>
  <si>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</si>
  <si>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</si>
  <si>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</si>
  <si>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</si>
  <si>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</si>
  <si>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</si>
  <si>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</si>
  <si>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</si>
  <si>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</si>
  <si>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</si>
  <si>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</si>
  <si>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</si>
  <si>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</si>
  <si>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</si>
  <si>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</si>
  <si>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</si>
  <si>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</si>
  <si>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</si>
  <si>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</si>
  <si>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</si>
  <si>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</si>
  <si>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</si>
  <si>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</si>
  <si>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</si>
  <si>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</si>
  <si>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</si>
  <si>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</si>
  <si>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</si>
  <si>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</si>
  <si>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</si>
  <si>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</si>
  <si>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</si>
  <si>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</si>
  <si>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</si>
  <si>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</si>
  <si>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</si>
  <si>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</si>
  <si>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</si>
  <si>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</si>
  <si>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</si>
  <si>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</si>
  <si>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</si>
  <si>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</si>
  <si>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</si>
  <si>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</si>
  <si>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</si>
  <si>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</si>
  <si>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</si>
  <si>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</si>
  <si>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</si>
  <si>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</si>
  <si>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</si>
  <si>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</si>
  <si>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</si>
  <si>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</si>
  <si>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</si>
  <si>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</si>
  <si>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</si>
  <si>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</si>
  <si>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</si>
  <si>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</si>
  <si>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</si>
  <si>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</si>
  <si>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</si>
  <si>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</si>
  <si>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</si>
  <si>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</si>
  <si>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</si>
  <si>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</si>
  <si>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</si>
  <si>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</si>
  <si>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</si>
  <si>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</si>
  <si>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</si>
  <si>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</si>
  <si>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</si>
  <si>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</si>
  <si>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</si>
  <si>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</si>
  <si>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</si>
  <si>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</si>
  <si>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</si>
  <si>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</si>
  <si>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</si>
  <si>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</si>
  <si>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</si>
  <si>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</si>
  <si>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</si>
  <si>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</si>
  <si>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</si>
  <si>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</si>
  <si>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</si>
  <si>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</si>
  <si>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</si>
  <si>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</si>
  <si>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</si>
  <si>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</si>
  <si>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</si>
  <si>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</si>
  <si>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</si>
  <si>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</si>
  <si>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</si>
  <si>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</si>
  <si>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</si>
  <si>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</si>
  <si>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</si>
  <si>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</si>
  <si>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</si>
  <si>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</si>
  <si>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</si>
  <si>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</si>
  <si>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</si>
  <si>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</si>
  <si>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</si>
  <si>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</si>
  <si>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</si>
  <si>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</si>
  <si>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</si>
  <si>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</si>
  <si>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</si>
  <si>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</si>
  <si>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</si>
  <si>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</si>
  <si>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</si>
  <si>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</si>
  <si>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</si>
  <si>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</si>
  <si>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</si>
  <si>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</si>
  <si>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</si>
  <si>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</si>
  <si>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</si>
  <si>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</si>
  <si>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</si>
  <si>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</si>
  <si>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</si>
  <si>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</si>
  <si>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</si>
  <si>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</si>
  <si>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</si>
  <si>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</si>
  <si>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</si>
  <si>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</si>
  <si>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</si>
  <si>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</si>
  <si>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</si>
  <si>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</si>
  <si>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</si>
  <si>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</si>
  <si>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</si>
  <si>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</si>
  <si>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</si>
  <si>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</si>
  <si>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</si>
  <si>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</si>
  <si>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</si>
  <si>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</si>
  <si>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</si>
  <si>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</si>
  <si>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</si>
  <si>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</si>
  <si>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</si>
  <si>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</si>
  <si>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</si>
  <si>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</si>
  <si>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</si>
  <si>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</si>
  <si>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</si>
  <si>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</si>
  <si>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</si>
  <si>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</si>
  <si>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</si>
  <si>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</si>
  <si>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</si>
  <si>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</si>
  <si>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</si>
  <si>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</si>
  <si>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</si>
  <si>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</si>
  <si>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</si>
  <si>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</si>
  <si>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</si>
  <si>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</si>
  <si>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</si>
  <si>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</si>
  <si>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</si>
  <si>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</si>
  <si>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</si>
  <si>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</si>
  <si>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</si>
  <si>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</si>
  <si>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</si>
  <si>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</si>
  <si>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</si>
  <si>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</si>
  <si>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</si>
  <si>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</si>
  <si>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</si>
  <si>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</si>
  <si>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</si>
  <si>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</si>
  <si>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</si>
  <si>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</si>
  <si>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</si>
  <si>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</si>
  <si>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</si>
  <si>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</si>
  <si>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</si>
  <si>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</si>
  <si>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</si>
  <si>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</si>
  <si>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</si>
  <si>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</si>
  <si>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</si>
  <si>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</si>
  <si>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</si>
  <si>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</si>
  <si>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</si>
  <si>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</si>
  <si>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</si>
  <si>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</si>
  <si>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</si>
  <si>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</si>
  <si>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</si>
  <si>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</si>
  <si>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</si>
  <si>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</si>
  <si>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</si>
  <si>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</si>
  <si>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</si>
  <si>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</si>
  <si>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</si>
  <si>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</si>
  <si>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</si>
  <si>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</si>
  <si>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</si>
  <si>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</si>
  <si>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</si>
  <si>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</si>
  <si>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</si>
  <si>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</si>
  <si>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</si>
  <si>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</si>
  <si>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</si>
  <si>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</si>
  <si>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</si>
  <si>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</si>
  <si>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</si>
  <si>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</si>
  <si>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</si>
  <si>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</si>
  <si>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</si>
  <si>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</si>
  <si>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</si>
  <si>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</si>
  <si>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</si>
  <si>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</si>
  <si>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</si>
  <si>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</si>
  <si>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</si>
  <si>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</si>
  <si>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</si>
  <si>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</si>
  <si>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</si>
  <si>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</si>
  <si>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</si>
  <si>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</si>
  <si>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</si>
  <si>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</si>
  <si>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</si>
  <si>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</si>
  <si>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</si>
  <si>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</si>
  <si>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</si>
  <si>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</si>
  <si>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</si>
  <si>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</si>
  <si>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</si>
  <si>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</si>
  <si>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</si>
  <si>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</si>
  <si>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</si>
  <si>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</si>
  <si>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</si>
  <si>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</si>
  <si>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</si>
  <si>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</si>
  <si>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</si>
  <si>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</si>
  <si>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</si>
  <si>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</si>
  <si>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</si>
  <si>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</si>
  <si>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</si>
  <si>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</si>
  <si>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</si>
  <si>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</si>
  <si>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</si>
  <si>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</si>
  <si>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</si>
  <si>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</si>
  <si>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</si>
  <si>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</si>
  <si>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</si>
  <si>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</si>
  <si>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</si>
  <si>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</si>
  <si>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</si>
  <si>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</si>
  <si>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</si>
  <si>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</si>
  <si>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</si>
  <si>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</si>
  <si>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</si>
  <si>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</si>
  <si>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</si>
  <si>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</si>
  <si>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</si>
  <si>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</si>
  <si>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</si>
  <si>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</si>
  <si>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</si>
  <si>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</si>
  <si>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</si>
  <si>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</si>
  <si>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</si>
  <si>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</si>
  <si>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</si>
  <si>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</si>
  <si>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</si>
  <si>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</si>
  <si>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</si>
  <si>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</si>
  <si>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</si>
  <si>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</si>
  <si>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</si>
  <si>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</si>
  <si>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</si>
  <si>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</si>
  <si>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</si>
  <si>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</si>
  <si>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</si>
  <si>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</si>
  <si>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</si>
  <si>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</si>
  <si>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</si>
  <si>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</si>
  <si>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</si>
  <si>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</si>
  <si>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</si>
  <si>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</si>
  <si>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</si>
  <si>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</si>
  <si>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</si>
  <si>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</si>
  <si>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</si>
  <si>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</si>
  <si>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</si>
  <si>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</si>
  <si>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</si>
  <si>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</si>
  <si>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</si>
  <si>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</si>
  <si>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</si>
  <si>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</si>
  <si>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</si>
  <si>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</si>
  <si>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</si>
  <si>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</si>
  <si>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</si>
  <si>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</si>
  <si>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</si>
  <si>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</si>
  <si>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</si>
  <si>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</si>
  <si>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</si>
  <si>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</si>
  <si>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</si>
  <si>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</si>
  <si>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</si>
  <si>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</si>
  <si>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</si>
  <si>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</si>
  <si>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</si>
  <si>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</si>
  <si>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</si>
  <si>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</si>
  <si>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</si>
  <si>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</si>
  <si>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</si>
  <si>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</si>
  <si>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</si>
  <si>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</si>
  <si>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</si>
  <si>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</si>
  <si>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</si>
  <si>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</si>
  <si>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</si>
  <si>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</si>
  <si>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</si>
  <si>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</si>
  <si>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</si>
  <si>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</si>
  <si>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</si>
  <si>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</si>
  <si>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</si>
  <si>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</si>
  <si>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</si>
  <si>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</si>
  <si>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</si>
  <si>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</si>
  <si>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</si>
  <si>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</si>
  <si>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</si>
  <si>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</si>
  <si>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</si>
  <si>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</si>
  <si>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</si>
  <si>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</si>
  <si>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</si>
  <si>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</si>
  <si>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</si>
  <si>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</si>
  <si>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</si>
  <si>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</si>
  <si>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</si>
  <si>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</si>
  <si>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</si>
  <si>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</si>
  <si>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</si>
  <si>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</si>
  <si>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</si>
  <si>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</si>
  <si>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</si>
  <si>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</si>
  <si>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</si>
  <si>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</si>
  <si>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</si>
  <si>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</si>
  <si>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</si>
  <si>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</si>
  <si>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</si>
  <si>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</si>
  <si>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</si>
  <si>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</si>
  <si>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</si>
  <si>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</si>
  <si>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</si>
  <si>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</si>
  <si>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</si>
  <si>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</si>
  <si>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</si>
  <si>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</si>
  <si>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</si>
  <si>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</si>
  <si>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</si>
  <si>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</si>
  <si>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</si>
  <si>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</si>
  <si>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</si>
  <si>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</si>
  <si>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</si>
  <si>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</si>
  <si>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</si>
  <si>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</si>
  <si>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</si>
  <si>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</si>
  <si>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</si>
  <si>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</si>
  <si>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</si>
  <si>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</si>
  <si>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</si>
  <si>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</si>
  <si>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</si>
  <si>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</si>
  <si>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</si>
  <si>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</si>
  <si>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</si>
  <si>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</si>
  <si>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</si>
  <si>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</si>
  <si>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</si>
  <si>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</si>
  <si>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</si>
  <si>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</si>
  <si>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</si>
  <si>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</si>
  <si>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</si>
  <si>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</si>
  <si>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</si>
  <si>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</si>
  <si>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</si>
  <si>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</si>
  <si>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</si>
  <si>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</si>
  <si>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</si>
  <si>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</si>
  <si>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</si>
  <si>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</si>
  <si>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</si>
  <si>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</si>
  <si>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</si>
  <si>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</si>
  <si>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</si>
  <si>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</si>
  <si>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</si>
  <si>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</si>
  <si>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</si>
  <si>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</si>
  <si>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</si>
  <si>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</si>
  <si>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</si>
  <si>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</si>
  <si>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</si>
  <si>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</si>
  <si>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</si>
  <si>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</si>
  <si>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</si>
  <si>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</si>
  <si>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</si>
  <si>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</si>
  <si>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</si>
  <si>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</si>
  <si>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</si>
  <si>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</si>
  <si>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</si>
  <si>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</si>
  <si>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</si>
  <si>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</si>
  <si>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</si>
  <si>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</si>
  <si>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</si>
  <si>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</si>
  <si>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</si>
  <si>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</si>
  <si>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</si>
  <si>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</si>
  <si>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</si>
  <si>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</si>
  <si>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</si>
  <si>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</si>
  <si>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</si>
  <si>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</si>
  <si>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</si>
  <si>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</si>
  <si>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</si>
  <si>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</si>
  <si>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</si>
  <si>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</si>
  <si>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</si>
  <si>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</si>
  <si>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</si>
  <si>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</si>
  <si>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</si>
  <si>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</si>
  <si>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</si>
  <si>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</si>
  <si>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</si>
  <si>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</si>
  <si>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</si>
  <si>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</si>
  <si>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</si>
  <si>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</si>
  <si>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</si>
  <si>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</si>
  <si>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</si>
  <si>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</si>
  <si>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</si>
  <si>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</si>
  <si>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</si>
  <si>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</si>
  <si>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</si>
  <si>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</si>
  <si>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</si>
  <si>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</si>
  <si>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</si>
  <si>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</si>
  <si>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</si>
  <si>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</si>
  <si>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</si>
  <si>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</si>
  <si>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</si>
  <si>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</si>
  <si>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</si>
  <si>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</si>
  <si>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</si>
  <si>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</si>
  <si>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</si>
  <si>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</si>
  <si>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</si>
  <si>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</si>
  <si>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</si>
  <si>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</si>
  <si>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</si>
  <si>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</si>
  <si>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</si>
  <si>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</si>
  <si>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</si>
  <si>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</si>
  <si>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</si>
  <si>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</si>
  <si>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</si>
  <si>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</si>
  <si>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</si>
  <si>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</si>
  <si>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</si>
  <si>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</si>
  <si>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</si>
  <si>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</si>
  <si>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</si>
  <si>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</si>
  <si>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</si>
  <si>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</si>
  <si>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</si>
  <si>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</si>
  <si>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</si>
  <si>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</si>
  <si>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</si>
  <si>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</si>
  <si>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</si>
  <si>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</si>
  <si>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</si>
  <si>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</si>
  <si>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</si>
  <si>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</si>
  <si>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</si>
  <si>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</si>
  <si>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</si>
  <si>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</si>
  <si>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</si>
  <si>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</si>
  <si>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</si>
  <si>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</si>
  <si>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</si>
  <si>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</si>
  <si>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</si>
  <si>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</si>
  <si>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</si>
  <si>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</si>
  <si>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</si>
  <si>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</si>
  <si>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</si>
  <si>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</si>
  <si>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</si>
  <si>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</si>
  <si>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</si>
  <si>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</si>
  <si>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</si>
  <si>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</si>
  <si>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</si>
  <si>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</si>
  <si>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</si>
  <si>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</si>
  <si>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</si>
  <si>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</si>
  <si>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</si>
  <si>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</si>
  <si>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</si>
  <si>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</si>
  <si>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</si>
  <si>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</si>
  <si>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</si>
  <si>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</si>
  <si>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</si>
  <si>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</si>
  <si>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</si>
  <si>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</si>
  <si>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</si>
  <si>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</si>
  <si>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</si>
  <si>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</si>
  <si>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</si>
  <si>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</si>
  <si>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</si>
  <si>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</si>
  <si>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</si>
  <si>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</si>
  <si>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</si>
  <si>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</si>
  <si>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</si>
  <si>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</si>
  <si>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</si>
  <si>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</si>
  <si>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</si>
  <si>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</si>
  <si>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</si>
  <si>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</si>
  <si>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</si>
  <si>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</si>
  <si>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</si>
  <si>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</si>
  <si>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</si>
  <si>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</si>
  <si>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</si>
  <si>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</si>
  <si>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</si>
  <si>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</si>
  <si>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</si>
  <si>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</si>
  <si>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</si>
  <si>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</si>
  <si>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</si>
  <si>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</si>
  <si>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</si>
  <si>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</si>
  <si>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</si>
  <si>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</si>
  <si>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</si>
  <si>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</si>
  <si>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</si>
  <si>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</si>
  <si>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</si>
  <si>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</si>
  <si>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</si>
  <si>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</si>
  <si>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</si>
  <si>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</si>
  <si>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</si>
  <si>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</si>
  <si>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</si>
  <si>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</si>
  <si>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</si>
  <si>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</si>
  <si>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</si>
  <si>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</si>
  <si>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</si>
  <si>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</si>
  <si>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</si>
  <si>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</si>
  <si>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</si>
  <si>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</si>
  <si>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</si>
  <si>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</si>
  <si>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</si>
  <si>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</si>
  <si>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</si>
  <si>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</si>
  <si>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</si>
  <si>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</si>
  <si>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</si>
  <si>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</si>
  <si>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</si>
  <si>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</si>
  <si>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</si>
  <si>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</si>
  <si>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</si>
  <si>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</si>
  <si>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</si>
  <si>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</si>
  <si>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</si>
  <si>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</si>
  <si>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</si>
  <si>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</si>
  <si>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</si>
  <si>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</si>
  <si>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</si>
  <si>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</si>
  <si>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</si>
  <si>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</si>
  <si>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</si>
  <si>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</si>
  <si>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</si>
  <si>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</si>
  <si>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</si>
  <si>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</si>
  <si>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</si>
  <si>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</si>
  <si>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</si>
  <si>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</si>
  <si>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</si>
  <si>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</si>
  <si>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</si>
  <si>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</si>
  <si>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</si>
  <si>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</si>
  <si>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</si>
  <si>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</si>
  <si>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</si>
  <si>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</si>
  <si>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</si>
  <si>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</si>
  <si>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</si>
  <si>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</si>
  <si>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</si>
  <si>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</si>
  <si>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</si>
  <si>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</si>
  <si>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</si>
  <si>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</si>
  <si>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</si>
  <si>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</si>
  <si>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</si>
  <si>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</si>
  <si>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</si>
  <si>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</si>
  <si>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</si>
  <si>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</si>
  <si>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</si>
  <si>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</si>
  <si>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</si>
  <si>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</si>
  <si>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</si>
  <si>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</si>
  <si>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</si>
  <si>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</si>
  <si>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</si>
  <si>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</si>
  <si>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</si>
  <si>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</si>
  <si>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</si>
  <si>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</si>
  <si>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</si>
  <si>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</si>
  <si>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</si>
  <si>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</si>
  <si>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</si>
  <si>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</si>
  <si>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</si>
  <si>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</si>
  <si>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</si>
  <si>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</si>
  <si>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</si>
  <si>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</si>
  <si>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</si>
  <si>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</si>
  <si>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</si>
  <si>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</si>
  <si>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</si>
  <si>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</si>
  <si>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</si>
  <si>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</si>
  <si>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</si>
  <si>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</si>
  <si>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</si>
  <si>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</si>
  <si>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</si>
  <si>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</si>
  <si>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</si>
  <si>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</si>
  <si>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</si>
  <si>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</si>
  <si>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</si>
  <si>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</si>
  <si>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</si>
  <si>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</si>
  <si>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</si>
  <si>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</si>
  <si>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</si>
  <si>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</si>
  <si>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</si>
  <si>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</si>
  <si>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</si>
  <si>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</si>
  <si>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</si>
  <si>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</si>
  <si>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</si>
  <si>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</si>
  <si>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</si>
  <si>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</si>
  <si>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</si>
  <si>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</si>
  <si>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</si>
  <si>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</si>
  <si>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</si>
  <si>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</si>
  <si>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</si>
  <si>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</si>
  <si>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</si>
  <si>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</si>
  <si>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</si>
  <si>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</si>
  <si>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</si>
  <si>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</si>
  <si>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</si>
  <si>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</si>
  <si>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</si>
  <si>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</si>
  <si>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</si>
  <si>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</si>
  <si>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</si>
  <si>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</si>
  <si>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</si>
  <si>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</si>
  <si>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</si>
  <si>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</si>
  <si>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</si>
  <si>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</si>
  <si>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</si>
  <si>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</si>
  <si>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</si>
  <si>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</si>
  <si>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</si>
  <si>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</si>
  <si>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</si>
  <si>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</si>
  <si>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</si>
  <si>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</si>
  <si>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</si>
  <si>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</si>
  <si>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</si>
  <si>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</si>
  <si>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</si>
  <si>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</si>
  <si>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</si>
  <si>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</si>
  <si>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</si>
  <si>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</si>
  <si>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</si>
  <si>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</si>
  <si>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</si>
  <si>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</si>
  <si>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</si>
  <si>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</si>
  <si>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</si>
  <si>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</si>
  <si>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</si>
  <si>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</si>
  <si>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</si>
  <si>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</si>
  <si>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</si>
  <si>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</si>
  <si>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</si>
  <si>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</si>
  <si>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</si>
  <si>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</si>
  <si>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</si>
  <si>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</si>
  <si>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</si>
  <si>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</si>
  <si>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</si>
  <si>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</si>
  <si>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</si>
  <si>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</si>
  <si>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</si>
  <si>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</si>
  <si>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</si>
  <si>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</si>
  <si>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</si>
  <si>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</si>
  <si>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</si>
  <si>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</si>
  <si>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</si>
  <si>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</si>
  <si>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</si>
  <si>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</si>
  <si>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</si>
  <si>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</si>
  <si>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</si>
  <si>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</si>
  <si>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</si>
  <si>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</si>
  <si>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</si>
  <si>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</si>
  <si>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</si>
  <si>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</si>
  <si>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</si>
  <si>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</si>
  <si>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</si>
  <si>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</si>
  <si>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</si>
  <si>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</si>
  <si>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</si>
  <si>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</si>
  <si>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</si>
  <si>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</si>
  <si>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</si>
  <si>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</si>
  <si>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</si>
  <si>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</si>
  <si>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</si>
  <si>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</si>
  <si>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</si>
  <si>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</si>
  <si>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</si>
  <si>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</si>
  <si>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</si>
  <si>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</si>
  <si>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</si>
  <si>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</si>
  <si>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</si>
  <si>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</si>
  <si>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</si>
  <si>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</si>
  <si>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</si>
  <si>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</si>
  <si>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</si>
  <si>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</si>
  <si>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</si>
  <si>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</si>
  <si>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</si>
  <si>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</si>
  <si>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</si>
  <si>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</si>
  <si>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</si>
  <si>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</si>
  <si>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</si>
  <si>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</si>
  <si>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</si>
  <si>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</si>
  <si>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</si>
  <si>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</si>
  <si>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</si>
  <si>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</si>
  <si>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</si>
  <si>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</si>
  <si>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</si>
  <si>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</si>
  <si>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</si>
  <si>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</si>
  <si>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</si>
  <si>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</si>
  <si>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</si>
  <si>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</si>
  <si>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</si>
  <si>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</si>
  <si>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</si>
  <si>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</si>
  <si>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</si>
  <si>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</si>
  <si>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</si>
  <si>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</si>
  <si>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</si>
  <si>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</si>
  <si>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</si>
  <si>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</si>
  <si>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</si>
  <si>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</si>
  <si>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</si>
  <si>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</si>
  <si>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</si>
  <si>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</si>
  <si>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</si>
  <si>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</si>
  <si>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</si>
  <si>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</si>
  <si>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</si>
  <si>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</si>
  <si>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</si>
  <si>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</si>
  <si>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</si>
  <si>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</si>
  <si>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</si>
  <si>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</si>
  <si>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</si>
  <si>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</si>
  <si>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</si>
  <si>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</si>
  <si>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</si>
  <si>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</si>
  <si>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</si>
  <si>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</si>
  <si>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</si>
  <si>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</si>
  <si>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</si>
  <si>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</si>
  <si>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</si>
  <si>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</si>
  <si>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</si>
  <si>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</si>
  <si>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</si>
  <si>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</si>
  <si>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</si>
  <si>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</si>
  <si>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</si>
  <si>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</si>
  <si>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</si>
  <si>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</si>
  <si>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</si>
  <si>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</si>
  <si>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</si>
  <si>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</si>
  <si>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</si>
  <si>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</si>
  <si>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</si>
  <si>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</si>
  <si>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</si>
  <si>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</si>
  <si>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</si>
  <si>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</si>
  <si>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</si>
  <si>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</si>
  <si>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</si>
  <si>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</si>
  <si>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</si>
  <si>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</si>
  <si>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</si>
  <si>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</si>
  <si>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</si>
  <si>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</si>
  <si>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</si>
  <si>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</si>
  <si>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</si>
  <si>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</si>
  <si>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</si>
  <si>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</si>
  <si>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</si>
  <si>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</si>
  <si>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</si>
  <si>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</si>
  <si>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</si>
  <si>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</si>
  <si>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</si>
  <si>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</si>
  <si>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</si>
  <si>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</si>
  <si>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</si>
  <si>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</si>
  <si>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</si>
  <si>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</si>
  <si>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</si>
  <si>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</si>
  <si>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</si>
  <si>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</si>
  <si>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</si>
  <si>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</si>
  <si>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</si>
  <si>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</si>
  <si>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</si>
  <si>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</si>
  <si>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</si>
  <si>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</si>
  <si>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</si>
  <si>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</si>
  <si>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</si>
  <si>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</si>
  <si>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</si>
  <si>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</si>
  <si>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</si>
  <si>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</si>
  <si>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</si>
  <si>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</si>
  <si>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</si>
  <si>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</si>
  <si>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</si>
  <si>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</si>
  <si>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</si>
  <si>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</si>
  <si>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</si>
  <si>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</si>
  <si>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</si>
  <si>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</si>
  <si>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</si>
  <si>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</si>
  <si>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</si>
  <si>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</si>
  <si>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</si>
  <si>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</si>
  <si>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</si>
  <si>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</si>
  <si>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</si>
  <si>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</si>
  <si>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</si>
  <si>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</si>
  <si>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</si>
  <si>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</si>
  <si>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</si>
  <si>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</si>
  <si>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</si>
  <si>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</si>
  <si>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</si>
  <si>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</si>
  <si>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</si>
  <si>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</si>
  <si>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</si>
  <si>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</si>
  <si>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</si>
  <si>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</si>
  <si>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</si>
  <si>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</si>
  <si>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</si>
  <si>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</si>
  <si>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</si>
  <si>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</si>
  <si>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</si>
  <si>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</si>
  <si>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</si>
  <si>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</si>
  <si>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</si>
  <si>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</si>
  <si>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</si>
  <si>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</si>
  <si>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</si>
  <si>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</si>
  <si>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</si>
  <si>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</si>
  <si>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</si>
  <si>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</si>
  <si>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</si>
  <si>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</si>
  <si>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</si>
  <si>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</si>
  <si>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</si>
  <si>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</si>
  <si>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</si>
  <si>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</si>
  <si>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</si>
  <si>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</si>
  <si>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</si>
  <si>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</si>
  <si>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</si>
  <si>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</si>
  <si>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</si>
  <si>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</si>
  <si>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</si>
  <si>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</si>
  <si>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</si>
  <si>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</si>
  <si>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</si>
  <si>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</si>
  <si>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</si>
  <si>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</si>
  <si>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</si>
  <si>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</si>
  <si>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</si>
  <si>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</si>
  <si>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</si>
  <si>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</si>
  <si>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</si>
  <si>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</si>
  <si>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</si>
  <si>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</si>
  <si>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</si>
  <si>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</si>
  <si>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</si>
  <si>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</si>
  <si>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</si>
  <si>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</si>
  <si>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</si>
  <si>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</si>
  <si>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</si>
  <si>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</si>
  <si>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</si>
  <si>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</si>
  <si>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</si>
  <si>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</si>
  <si>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</si>
  <si>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</si>
  <si>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</si>
  <si>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</si>
  <si>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</si>
  <si>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</si>
  <si>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</si>
  <si>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</si>
  <si>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</si>
  <si>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</si>
  <si>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</si>
  <si>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</si>
  <si>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</si>
  <si>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</si>
  <si>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</si>
  <si>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</si>
  <si>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</si>
  <si>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</si>
  <si>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</si>
  <si>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</si>
  <si>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</si>
  <si>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</si>
  <si>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</si>
  <si>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</si>
  <si>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</si>
  <si>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</si>
  <si>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</si>
  <si>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</si>
  <si>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</si>
  <si>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</si>
  <si>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</si>
  <si>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</si>
  <si>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</si>
  <si>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</si>
  <si>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</si>
  <si>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</si>
  <si>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</si>
  <si>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</si>
  <si>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</si>
  <si>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</si>
  <si>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</si>
  <si>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</si>
  <si>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</si>
  <si>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</si>
  <si>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</si>
  <si>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</si>
  <si>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</si>
  <si>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</si>
  <si>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</si>
  <si>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</si>
  <si>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</si>
  <si>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</si>
  <si>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</si>
  <si>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</si>
  <si>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</si>
  <si>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</si>
  <si>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</si>
  <si>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</si>
  <si>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</si>
  <si>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</si>
  <si>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</si>
  <si>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</si>
  <si>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</si>
  <si>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</si>
  <si>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</si>
  <si>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</si>
  <si>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</si>
  <si>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</si>
  <si>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</si>
  <si>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</si>
  <si>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</si>
  <si>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</si>
  <si>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</si>
  <si>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</si>
  <si>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</si>
  <si>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</si>
  <si>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</si>
  <si>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</si>
  <si>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</si>
  <si>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</si>
  <si>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</si>
  <si>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</si>
  <si>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</si>
  <si>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</si>
  <si>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</si>
  <si>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</si>
  <si>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</si>
  <si>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</si>
  <si>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</si>
  <si>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</si>
  <si>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</si>
  <si>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</si>
  <si>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</si>
  <si>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</si>
  <si>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</si>
  <si>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</si>
  <si>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</si>
  <si>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</si>
  <si>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</si>
  <si>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</si>
  <si>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</si>
  <si>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</si>
  <si>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</si>
  <si>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</si>
  <si>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</si>
  <si>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</si>
  <si>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</si>
  <si>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</si>
  <si>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</si>
  <si>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</si>
  <si>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</si>
  <si>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</si>
  <si>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</si>
  <si>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</si>
  <si>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</si>
  <si>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</si>
  <si>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</si>
  <si>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</si>
  <si>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</si>
  <si>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</si>
  <si>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</si>
  <si>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</si>
  <si>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</si>
  <si>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</si>
  <si>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</si>
  <si>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</si>
  <si>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</si>
  <si>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</si>
  <si>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</si>
  <si>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</si>
  <si>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</si>
  <si>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</si>
  <si>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</si>
  <si>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</si>
  <si>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</si>
  <si>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</si>
  <si>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</si>
  <si>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</si>
  <si>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</si>
  <si>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</si>
  <si>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</si>
  <si>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</si>
  <si>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</si>
  <si>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</si>
  <si>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</si>
  <si>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</si>
  <si>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</si>
  <si>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</si>
  <si>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</si>
  <si>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</si>
  <si>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</si>
  <si>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</si>
  <si>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</si>
  <si>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</si>
  <si>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</si>
  <si>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</si>
  <si>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</si>
  <si>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</si>
  <si>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</si>
  <si>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</si>
  <si>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</si>
  <si>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</si>
  <si>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</si>
  <si>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</si>
  <si>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</si>
  <si>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</si>
  <si>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</si>
  <si>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</si>
  <si>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</si>
  <si>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</si>
  <si>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</si>
  <si>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</si>
  <si>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</si>
  <si>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</si>
  <si>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</si>
  <si>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</si>
  <si>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</si>
  <si>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</si>
  <si>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</si>
  <si>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</si>
  <si>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</si>
  <si>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</si>
  <si>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</si>
  <si>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</si>
  <si>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</si>
  <si>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</si>
  <si>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</si>
  <si>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</si>
  <si>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</si>
  <si>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</si>
  <si>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</si>
  <si>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</si>
  <si>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</si>
  <si>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</si>
  <si>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</si>
  <si>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</si>
  <si>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</si>
  <si>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</si>
  <si>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</si>
  <si>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</si>
  <si>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</si>
  <si>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</si>
  <si>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</si>
  <si>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</si>
  <si>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</si>
  <si>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</si>
  <si>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</si>
  <si>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</si>
  <si>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</si>
  <si>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</si>
  <si>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</si>
  <si>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</si>
  <si>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</si>
  <si>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</si>
  <si>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</si>
  <si>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</si>
  <si>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</si>
  <si>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</si>
  <si>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</si>
  <si>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</si>
  <si>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</si>
  <si>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</si>
  <si>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</si>
  <si>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</si>
  <si>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</si>
  <si>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</si>
  <si>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</si>
  <si>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</si>
  <si>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</si>
  <si>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</si>
  <si>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</si>
  <si>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</si>
  <si>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</si>
  <si>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</si>
  <si>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</si>
  <si>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</si>
  <si>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</si>
  <si>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</si>
  <si>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</si>
  <si>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</si>
  <si>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</si>
  <si>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</si>
  <si>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</si>
  <si>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</si>
  <si>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</si>
  <si>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</si>
  <si>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</si>
  <si>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</si>
  <si>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</si>
  <si>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</si>
  <si>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</si>
  <si>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</si>
  <si>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</si>
  <si>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</si>
  <si>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</si>
  <si>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</si>
  <si>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</si>
  <si>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</si>
  <si>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</si>
  <si>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</si>
  <si>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</si>
  <si>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</si>
  <si>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</si>
  <si>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</si>
  <si>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</si>
  <si>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</si>
  <si>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</si>
  <si>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</si>
  <si>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</si>
  <si>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</si>
  <si>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</si>
  <si>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</si>
  <si>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</si>
  <si>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</si>
  <si>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</si>
  <si>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</si>
  <si>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</si>
  <si>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</si>
  <si>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</si>
  <si>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</si>
  <si>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</si>
  <si>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</si>
  <si>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</si>
  <si>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</si>
  <si>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</si>
  <si>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</si>
  <si>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</si>
  <si>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</si>
  <si>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</si>
  <si>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</si>
  <si>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</si>
  <si>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</si>
  <si>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</si>
  <si>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</si>
  <si>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</si>
  <si>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</si>
  <si>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</si>
  <si>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</si>
  <si>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</si>
  <si>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</si>
  <si>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</si>
  <si>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</si>
  <si>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</si>
  <si>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</si>
  <si>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</si>
  <si>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</si>
  <si>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</si>
  <si>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</si>
  <si>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</si>
  <si>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</si>
  <si>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</si>
  <si>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</si>
  <si>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</si>
  <si>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</si>
  <si>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</si>
  <si>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</si>
  <si>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</si>
  <si>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</si>
  <si>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</si>
  <si>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</si>
  <si>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</si>
  <si>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</si>
  <si>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</si>
  <si>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</si>
  <si>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</si>
  <si>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</si>
  <si>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</si>
  <si>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</si>
  <si>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</si>
  <si>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</si>
  <si>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</si>
  <si>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</si>
  <si>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</si>
  <si>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</si>
  <si>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</si>
  <si>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</si>
  <si>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</si>
  <si>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</si>
  <si>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</si>
  <si>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</si>
  <si>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</si>
  <si>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</si>
  <si>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</si>
  <si>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</si>
  <si>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</si>
  <si>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</si>
  <si>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</si>
  <si>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</si>
  <si>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</si>
  <si>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</si>
  <si>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</si>
  <si>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</si>
  <si>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</si>
  <si>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</si>
  <si>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</si>
  <si>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</si>
  <si>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</si>
  <si>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</si>
  <si>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</si>
  <si>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</si>
  <si>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</si>
  <si>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</si>
  <si>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</si>
  <si>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</si>
  <si>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</si>
  <si>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</si>
  <si>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</si>
  <si>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</si>
  <si>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</si>
  <si>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</si>
  <si>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</si>
  <si>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</si>
  <si>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</si>
  <si>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</si>
  <si>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</si>
  <si>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</si>
  <si>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</si>
  <si>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</si>
  <si>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</si>
  <si>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</si>
  <si>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</si>
  <si>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</si>
  <si>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</si>
  <si>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</si>
  <si>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</si>
  <si>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</si>
  <si>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</si>
  <si>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</si>
  <si>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</si>
  <si>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</si>
  <si>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</si>
  <si>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</si>
  <si>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</si>
  <si>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</si>
  <si>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</si>
  <si>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</si>
  <si>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</si>
  <si>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</si>
  <si>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</si>
  <si>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</si>
  <si>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</si>
  <si>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</si>
  <si>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</si>
  <si>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</si>
  <si>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</si>
  <si>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</si>
  <si>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</si>
  <si>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</si>
  <si>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</si>
  <si>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</si>
  <si>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</si>
  <si>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</si>
  <si>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</si>
  <si>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</si>
  <si>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</si>
  <si>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</si>
  <si>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</si>
  <si>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</si>
  <si>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</si>
  <si>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</si>
  <si>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</si>
  <si>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</si>
  <si>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</si>
  <si>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</si>
  <si>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</si>
  <si>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</si>
  <si>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</si>
  <si>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</si>
  <si>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</si>
  <si>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</si>
  <si>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</si>
  <si>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</si>
  <si>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</si>
  <si>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</si>
  <si>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</si>
  <si>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</si>
  <si>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</si>
  <si>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</si>
  <si>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</si>
  <si>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</si>
  <si>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</si>
  <si>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</si>
  <si>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</si>
  <si>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</si>
  <si>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</si>
  <si>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</si>
  <si>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</si>
  <si>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</si>
  <si>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</si>
  <si>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</si>
  <si>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</si>
  <si>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</si>
  <si>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</si>
  <si>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</si>
  <si>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</si>
  <si>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</si>
  <si>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</si>
  <si>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</si>
  <si>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</si>
  <si>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</si>
  <si>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</si>
  <si>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</si>
  <si>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</si>
  <si>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</si>
  <si>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</si>
  <si>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</si>
  <si>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</si>
  <si>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</si>
  <si>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</si>
  <si>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</si>
  <si>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</si>
  <si>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</si>
  <si>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</si>
  <si>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</si>
  <si>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</si>
  <si>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</si>
  <si>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</si>
  <si>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</si>
  <si>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</si>
  <si>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</si>
  <si>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</si>
  <si>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</si>
  <si>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</si>
  <si>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</si>
  <si>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</si>
  <si>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</si>
  <si>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</si>
  <si>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</si>
  <si>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</si>
  <si>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</si>
  <si>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</si>
  <si>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</si>
  <si>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</si>
  <si>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</si>
  <si>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</si>
  <si>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</si>
  <si>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</si>
  <si>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</si>
  <si>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</si>
  <si>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</si>
  <si>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</si>
  <si>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</si>
  <si>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</si>
  <si>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</si>
  <si>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</si>
  <si>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</si>
  <si>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</si>
  <si>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</si>
  <si>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</si>
  <si>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</si>
  <si>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</si>
  <si>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</si>
  <si>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</si>
  <si>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</si>
  <si>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</si>
  <si>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</si>
  <si>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</si>
  <si>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</si>
  <si>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</si>
  <si>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</si>
  <si>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</si>
  <si>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</si>
  <si>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</si>
  <si>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</si>
  <si>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</si>
  <si>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</si>
  <si>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</si>
  <si>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</si>
  <si>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</si>
  <si>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</si>
  <si>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</si>
  <si>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</si>
  <si>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</si>
  <si>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</si>
  <si>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</si>
  <si>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</si>
  <si>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</si>
  <si>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</si>
  <si>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</si>
  <si>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</si>
  <si>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</si>
  <si>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</si>
  <si>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</si>
  <si>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</si>
  <si>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</si>
  <si>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</si>
  <si>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</si>
  <si>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</si>
  <si>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</si>
  <si>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</si>
  <si>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</si>
  <si>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</si>
  <si>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</si>
  <si>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</si>
  <si>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</si>
  <si>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</si>
  <si>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</si>
  <si>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</si>
  <si>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</si>
  <si>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</si>
  <si>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</si>
  <si>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</si>
  <si>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</si>
  <si>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</si>
  <si>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</si>
  <si>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</si>
  <si>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</si>
  <si>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</si>
  <si>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</si>
  <si>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</si>
  <si>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</si>
  <si>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</si>
  <si>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</si>
  <si>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</si>
  <si>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</si>
  <si>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</si>
  <si>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</si>
  <si>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</si>
  <si>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</si>
  <si>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</si>
  <si>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</si>
  <si>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</si>
  <si>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</si>
  <si>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</si>
  <si>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</si>
  <si>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</si>
  <si>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</si>
  <si>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</si>
  <si>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</si>
  <si>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</si>
  <si>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</si>
  <si>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</si>
  <si>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</si>
  <si>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</si>
  <si>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</si>
  <si>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</si>
  <si>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</si>
  <si>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</si>
  <si>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</si>
  <si>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</si>
  <si>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</si>
  <si>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</si>
  <si>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</si>
  <si>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</si>
  <si>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</si>
  <si>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</si>
  <si>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</si>
  <si>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</si>
  <si>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</si>
  <si>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</si>
  <si>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</si>
  <si>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</si>
  <si>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</si>
  <si>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</si>
  <si>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</si>
  <si>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</si>
  <si>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</si>
  <si>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</si>
  <si>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</si>
  <si>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</si>
  <si>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</si>
  <si>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</si>
  <si>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</si>
  <si>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</si>
  <si>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</si>
  <si>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</si>
  <si>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</si>
  <si>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</si>
  <si>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</si>
  <si>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</si>
  <si>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</si>
  <si>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</si>
  <si>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</si>
  <si>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</si>
  <si>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</si>
  <si>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</si>
  <si>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</si>
  <si>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</si>
  <si>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</si>
  <si>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</si>
  <si>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</si>
  <si>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</si>
  <si>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</si>
  <si>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</si>
  <si>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</si>
  <si>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</si>
  <si>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</si>
  <si>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</si>
  <si>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</si>
  <si>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</si>
  <si>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</si>
  <si>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</si>
  <si>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</si>
  <si>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</si>
  <si>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</si>
  <si>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</si>
  <si>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</si>
  <si>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</si>
  <si>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</si>
  <si>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</si>
  <si>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</si>
  <si>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</si>
  <si>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</si>
  <si>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</si>
  <si>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</si>
  <si>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</si>
  <si>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</si>
  <si>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</si>
  <si>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</si>
  <si>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</si>
  <si>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</si>
  <si>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</si>
  <si>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</si>
  <si>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</si>
  <si>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</si>
  <si>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</si>
  <si>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</si>
  <si>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</si>
  <si>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</si>
  <si>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</si>
  <si>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</si>
  <si>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</si>
  <si>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</si>
  <si>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</si>
  <si>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</si>
  <si>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</si>
  <si>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</si>
  <si>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</si>
  <si>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</si>
  <si>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</si>
  <si>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</si>
  <si>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</si>
  <si>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</si>
  <si>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</si>
  <si>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</si>
  <si>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</si>
  <si>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</si>
  <si>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</si>
  <si>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</si>
  <si>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</si>
  <si>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</si>
  <si>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</si>
  <si>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</si>
  <si>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</si>
  <si>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</si>
  <si>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</si>
  <si>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</si>
  <si>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</si>
  <si>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</si>
  <si>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</si>
  <si>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</si>
  <si>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</si>
  <si>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</si>
  <si>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</si>
  <si>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</si>
  <si>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</si>
  <si>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</si>
  <si>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</si>
  <si>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</si>
  <si>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</si>
  <si>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</si>
  <si>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</si>
  <si>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</si>
  <si>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</si>
  <si>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</si>
  <si>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</si>
  <si>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</si>
  <si>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</si>
  <si>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</si>
  <si>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</si>
  <si>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</si>
  <si>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</si>
  <si>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</si>
  <si>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</si>
  <si>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</si>
  <si>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</si>
  <si>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</si>
  <si>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</si>
  <si>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</si>
  <si>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</si>
  <si>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</si>
  <si>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</si>
  <si>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</si>
  <si>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</si>
  <si>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</si>
  <si>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</si>
  <si>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</si>
  <si>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</si>
  <si>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</si>
  <si>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</si>
  <si>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</si>
  <si>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</si>
  <si>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</si>
  <si>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</si>
  <si>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</si>
  <si>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</si>
  <si>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</si>
  <si>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</si>
  <si>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</si>
  <si>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</si>
  <si>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</si>
  <si>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</si>
  <si>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</si>
  <si>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</si>
  <si>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</si>
  <si>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</si>
  <si>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</si>
  <si>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</si>
  <si>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</si>
  <si>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</si>
  <si>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</si>
  <si>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</si>
  <si>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</si>
  <si>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</si>
  <si>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</si>
  <si>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</si>
  <si>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</si>
  <si>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</si>
  <si>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</si>
  <si>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</si>
  <si>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</si>
  <si>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</si>
  <si>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</si>
  <si>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</si>
  <si>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</si>
  <si>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</si>
  <si>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</si>
  <si>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</si>
  <si>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</si>
  <si>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</si>
  <si>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</si>
  <si>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</si>
  <si>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</si>
  <si>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</si>
  <si>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</si>
  <si>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</si>
  <si>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</si>
  <si>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</si>
  <si>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</si>
  <si>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</si>
  <si>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</si>
  <si>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</si>
  <si>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</si>
  <si>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</si>
  <si>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</si>
  <si>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</si>
  <si>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</si>
  <si>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</si>
  <si>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</si>
  <si>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</si>
  <si>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</si>
  <si>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</si>
  <si>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</si>
  <si>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</si>
  <si>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</si>
  <si>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</si>
  <si>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</si>
  <si>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</si>
  <si>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</si>
  <si>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</si>
  <si>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</si>
  <si>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</si>
  <si>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</si>
  <si>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</si>
  <si>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</si>
  <si>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</si>
  <si>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</si>
  <si>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</si>
  <si>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</si>
  <si>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</si>
  <si>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</si>
  <si>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</si>
  <si>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</si>
  <si>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</si>
  <si>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</si>
  <si>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</si>
  <si>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</si>
  <si>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</si>
  <si>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</si>
  <si>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</si>
  <si>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</si>
  <si>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</si>
  <si>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</si>
  <si>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</si>
  <si>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</si>
  <si>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</si>
  <si>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</si>
  <si>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</si>
  <si>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</si>
  <si>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</si>
  <si>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</si>
  <si>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</si>
  <si>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</si>
  <si>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</si>
  <si>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</si>
  <si>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</si>
  <si>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</si>
  <si>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</si>
  <si>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</si>
  <si>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</si>
  <si>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</si>
  <si>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</si>
  <si>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</si>
  <si>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</si>
  <si>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</si>
  <si>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</si>
  <si>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</si>
  <si>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</si>
  <si>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</si>
  <si>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</si>
  <si>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</si>
  <si>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</si>
  <si>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</si>
  <si>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</si>
  <si>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</si>
  <si>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</si>
  <si>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</si>
  <si>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</si>
  <si>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</si>
  <si>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</si>
  <si>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</si>
  <si>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</si>
  <si>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</si>
  <si>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</si>
  <si>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</si>
  <si>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</si>
  <si>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</si>
  <si>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</si>
  <si>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</si>
  <si>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</si>
  <si>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</si>
  <si>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</si>
  <si>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</si>
  <si>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</si>
  <si>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</si>
  <si>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</si>
  <si>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</si>
  <si>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</si>
  <si>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</si>
  <si>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</si>
  <si>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</si>
  <si>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</si>
  <si>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</si>
  <si>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</si>
  <si>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</si>
  <si>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</si>
  <si>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</si>
  <si>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</si>
  <si>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</si>
  <si>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</si>
  <si>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</si>
  <si>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</si>
  <si>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</si>
  <si>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</si>
  <si>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</si>
  <si>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</si>
  <si>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</si>
  <si>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</si>
  <si>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</si>
  <si>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</si>
  <si>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</si>
  <si>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</si>
  <si>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</si>
  <si>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</si>
  <si>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</si>
  <si>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</si>
  <si>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</si>
  <si>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</si>
  <si>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</si>
  <si>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</si>
  <si>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</si>
  <si>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</si>
  <si>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</si>
  <si>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</si>
  <si>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</si>
  <si>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</si>
  <si>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</si>
  <si>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</si>
  <si>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</si>
  <si>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</si>
  <si>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</si>
  <si>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</si>
  <si>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</si>
  <si>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</si>
  <si>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</si>
  <si>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</si>
  <si>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</si>
  <si>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</si>
  <si>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</si>
  <si>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</si>
  <si>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</si>
  <si>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</si>
  <si>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</si>
  <si>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</si>
  <si>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</si>
  <si>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</si>
  <si>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</si>
  <si>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</si>
  <si>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</si>
  <si>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</si>
  <si>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</si>
  <si>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</si>
  <si>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</si>
  <si>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</si>
  <si>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</si>
  <si>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</si>
  <si>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</si>
  <si>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</si>
  <si>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</si>
  <si>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</si>
  <si>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</si>
  <si>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</si>
  <si>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</si>
  <si>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</si>
  <si>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</si>
  <si>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</si>
  <si>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</si>
  <si>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</si>
  <si>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</si>
  <si>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</si>
  <si>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</si>
  <si>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</si>
  <si>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</si>
  <si>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</si>
  <si>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</si>
  <si>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</si>
  <si>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</si>
  <si>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</si>
  <si>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</si>
  <si>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</si>
  <si>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</si>
  <si>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</si>
  <si>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</si>
  <si>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</si>
  <si>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</si>
  <si>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</si>
  <si>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</si>
  <si>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</si>
  <si>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</si>
  <si>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</si>
  <si>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</si>
  <si>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</si>
  <si>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</si>
  <si>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</si>
  <si>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</si>
  <si>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</si>
  <si>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</si>
  <si>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</si>
  <si>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</si>
  <si>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</si>
  <si>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</si>
  <si>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</si>
  <si>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</si>
  <si>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</si>
  <si>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</si>
  <si>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</si>
  <si>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</si>
  <si>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</si>
  <si>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</si>
  <si>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</si>
  <si>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</si>
  <si>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</si>
  <si>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</si>
  <si>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</si>
  <si>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</si>
  <si>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</si>
  <si>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</si>
  <si>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</si>
  <si>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</si>
  <si>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</si>
  <si>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</si>
  <si>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</si>
  <si>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</si>
  <si>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</si>
  <si>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</si>
  <si>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</si>
  <si>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</si>
  <si>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</si>
  <si>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</si>
  <si>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</si>
  <si>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</si>
  <si>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</si>
  <si>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</si>
  <si>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</si>
  <si>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</si>
  <si>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</si>
  <si>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</si>
  <si>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</si>
  <si>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</si>
  <si>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</si>
  <si>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</si>
  <si>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</si>
  <si>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</si>
  <si>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</si>
  <si>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</si>
  <si>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</si>
  <si>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</si>
  <si>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</si>
  <si>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</si>
  <si>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</si>
  <si>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</si>
  <si>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</si>
  <si>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</si>
  <si>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</si>
  <si>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</si>
  <si>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</si>
  <si>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</si>
  <si>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</si>
  <si>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</si>
  <si>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</si>
  <si>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</si>
  <si>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</si>
  <si>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</si>
  <si>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</si>
  <si>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</si>
  <si>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</si>
  <si>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</si>
  <si>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</si>
  <si>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</si>
  <si>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</si>
  <si>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</si>
  <si>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</si>
  <si>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</si>
  <si>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</si>
  <si>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</si>
  <si>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</si>
  <si>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</si>
  <si>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</si>
  <si>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</si>
  <si>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</si>
  <si>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</si>
  <si>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</si>
  <si>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</si>
  <si>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</si>
  <si>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</si>
  <si>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</si>
  <si>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</si>
  <si>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</si>
  <si>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</si>
  <si>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</si>
  <si>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</si>
  <si>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</si>
  <si>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</si>
  <si>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</si>
  <si>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</si>
  <si>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</si>
  <si>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</si>
  <si>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</si>
  <si>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</si>
  <si>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</si>
  <si>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</si>
  <si>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</si>
  <si>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</si>
  <si>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</si>
  <si>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</si>
  <si>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</si>
  <si>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</si>
  <si>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</si>
  <si>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</si>
  <si>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</si>
  <si>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</si>
  <si>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</si>
  <si>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</si>
  <si>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</si>
  <si>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</si>
  <si>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</si>
  <si>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</si>
  <si>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</si>
  <si>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</si>
  <si>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</si>
  <si>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</si>
  <si>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</si>
  <si>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</si>
  <si>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</si>
  <si>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</si>
  <si>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</si>
  <si>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</si>
  <si>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</si>
  <si>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</si>
  <si>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</si>
  <si>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</si>
  <si>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</si>
  <si>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</si>
  <si>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</si>
  <si>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</si>
  <si>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</si>
  <si>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</si>
  <si>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</si>
  <si>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</si>
  <si>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</si>
  <si>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</si>
  <si>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</si>
  <si>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</si>
  <si>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</si>
  <si>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</si>
  <si>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</si>
  <si>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</si>
  <si>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</si>
  <si>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</si>
  <si>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</si>
  <si>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</si>
  <si>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</si>
  <si>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</si>
  <si>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</si>
  <si>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</si>
  <si>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</si>
  <si>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</si>
  <si>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</si>
  <si>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</si>
  <si>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</si>
  <si>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</si>
  <si>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</si>
  <si>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</si>
  <si>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</si>
  <si>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</si>
  <si>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</si>
  <si>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</si>
  <si>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</si>
  <si>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</si>
  <si>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</si>
  <si>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</si>
  <si>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</si>
  <si>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</si>
  <si>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</si>
  <si>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</si>
  <si>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</si>
  <si>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</si>
  <si>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</si>
  <si>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</si>
  <si>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</si>
  <si>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</si>
  <si>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</si>
  <si>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</si>
  <si>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</si>
  <si>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</si>
  <si>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</si>
  <si>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</si>
  <si>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</si>
  <si>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</si>
  <si>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</si>
  <si>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</si>
  <si>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</si>
  <si>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</si>
  <si>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</si>
  <si>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</si>
  <si>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</si>
  <si>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</si>
  <si>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</si>
  <si>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</si>
  <si>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</si>
  <si>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</si>
  <si>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</si>
  <si>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</si>
  <si>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</si>
  <si>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</si>
  <si>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</si>
  <si>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</si>
  <si>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</si>
  <si>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</si>
  <si>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</si>
  <si>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</si>
  <si>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</si>
  <si>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</si>
  <si>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</si>
  <si>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</si>
  <si>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</si>
  <si>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</si>
  <si>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</si>
  <si>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</si>
  <si>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</si>
  <si>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</si>
  <si>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</si>
  <si>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</si>
  <si>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</si>
  <si>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</si>
  <si>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</si>
  <si>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</si>
  <si>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</si>
  <si>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</si>
  <si>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</si>
  <si>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</si>
  <si>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</si>
  <si>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</si>
  <si>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</si>
  <si>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</si>
  <si>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</si>
  <si>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</si>
  <si>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</si>
  <si>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</si>
  <si>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</si>
  <si>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</si>
  <si>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</si>
  <si>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</si>
  <si>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</si>
  <si>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</si>
  <si>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</si>
  <si>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</si>
  <si>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</si>
  <si>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</si>
  <si>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</si>
  <si>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</si>
  <si>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</si>
  <si>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</si>
  <si>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</si>
  <si>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</si>
  <si>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</si>
  <si>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</si>
  <si>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</si>
  <si>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</si>
  <si>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</si>
  <si>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</si>
  <si>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</si>
  <si>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</si>
  <si>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</si>
  <si>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</si>
  <si>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</si>
  <si>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</si>
  <si>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</si>
  <si>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</si>
  <si>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</si>
  <si>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</si>
  <si>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</si>
  <si>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</si>
  <si>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</si>
  <si>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</si>
  <si>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</si>
  <si>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</si>
  <si>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</si>
  <si>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</si>
  <si>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</si>
  <si>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</si>
  <si>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</si>
  <si>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</si>
  <si>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</si>
  <si>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</si>
  <si>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</si>
  <si>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</si>
  <si>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</si>
  <si>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</si>
  <si>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</si>
  <si>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</si>
  <si>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</si>
  <si>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</si>
  <si>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</si>
  <si>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</si>
  <si>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</si>
  <si>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</si>
  <si>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</si>
  <si>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</si>
  <si>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</si>
  <si>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</si>
  <si>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</si>
  <si>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</si>
  <si>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</si>
  <si>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</si>
  <si>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</si>
  <si>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</si>
  <si>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</si>
  <si>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</si>
  <si>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</si>
  <si>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</si>
  <si>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</si>
  <si>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</si>
  <si>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</si>
  <si>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</si>
  <si>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</si>
  <si>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</si>
  <si>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</si>
  <si>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</si>
  <si>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</si>
  <si>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</si>
  <si>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</si>
  <si>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</si>
  <si>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</si>
  <si>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</si>
  <si>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</si>
  <si>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</si>
  <si>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</si>
  <si>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</si>
  <si>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</si>
  <si>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</si>
  <si>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</si>
  <si>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</si>
  <si>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</si>
  <si>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</si>
  <si>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</si>
  <si>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</si>
  <si>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</si>
  <si>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</si>
  <si>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</si>
  <si>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</si>
  <si>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</si>
  <si>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</si>
  <si>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</si>
  <si>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</si>
  <si>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</si>
  <si>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</si>
  <si>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</si>
  <si>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</si>
  <si>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</si>
  <si>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</si>
  <si>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</si>
  <si>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</si>
  <si>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</si>
  <si>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</si>
  <si>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</si>
  <si>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</si>
  <si>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</si>
  <si>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</si>
  <si>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</si>
  <si>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</si>
  <si>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</si>
  <si>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</si>
  <si>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</si>
  <si>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</si>
  <si>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</si>
  <si>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</si>
  <si>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</si>
  <si>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</si>
  <si>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</si>
  <si>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</si>
  <si>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</si>
  <si>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</si>
  <si>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</si>
  <si>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</si>
  <si>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</si>
  <si>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</si>
  <si>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</si>
  <si>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</si>
  <si>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</si>
  <si>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</si>
  <si>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</si>
  <si>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</si>
  <si>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</si>
  <si>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</si>
  <si>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</si>
  <si>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</si>
  <si>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</si>
  <si>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</si>
  <si>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</si>
  <si>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</si>
  <si>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</si>
  <si>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</si>
  <si>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</si>
  <si>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</si>
  <si>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</si>
  <si>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</si>
  <si>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</si>
  <si>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</si>
  <si>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</si>
  <si>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</si>
  <si>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</si>
  <si>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</si>
  <si>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</si>
  <si>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</si>
  <si>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</si>
  <si>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</si>
  <si>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</si>
  <si>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</si>
  <si>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</si>
  <si>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</si>
  <si>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</si>
  <si>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</si>
  <si>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</si>
  <si>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</si>
  <si>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</si>
  <si>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</si>
  <si>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</si>
  <si>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</si>
  <si>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</si>
  <si>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</si>
  <si>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</si>
  <si>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</si>
  <si>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</si>
  <si>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</si>
  <si>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</si>
  <si>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</si>
  <si>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</si>
  <si>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</si>
  <si>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</si>
  <si>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</si>
  <si>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</si>
  <si>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</si>
  <si>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</si>
  <si>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</si>
  <si>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</si>
  <si>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</si>
  <si>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</si>
  <si>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</si>
  <si>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</si>
  <si>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</si>
  <si>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</si>
  <si>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</si>
  <si>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</si>
  <si>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</si>
  <si>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</si>
  <si>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</si>
  <si>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</si>
  <si>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</si>
  <si>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</si>
  <si>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</si>
  <si>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</si>
  <si>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</si>
  <si>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</si>
  <si>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</si>
  <si>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</si>
  <si>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</si>
  <si>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</si>
  <si>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</si>
  <si>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</si>
  <si>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</si>
  <si>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</si>
  <si>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</si>
  <si>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</si>
  <si>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</si>
  <si>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</si>
  <si>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</si>
  <si>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</si>
  <si>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</si>
  <si>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</si>
  <si>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</si>
  <si>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</si>
  <si>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</si>
  <si>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</si>
  <si>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</si>
  <si>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</si>
  <si>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</si>
  <si>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</si>
  <si>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</si>
  <si>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</si>
  <si>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</si>
  <si>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</si>
  <si>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</si>
  <si>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</si>
  <si>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</si>
  <si>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</si>
  <si>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</si>
  <si>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</si>
  <si>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</si>
  <si>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</si>
  <si>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</si>
  <si>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</si>
  <si>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</si>
  <si>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</si>
  <si>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</si>
  <si>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</si>
  <si>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</si>
  <si>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</si>
  <si>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</si>
  <si>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</si>
  <si>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</si>
  <si>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</si>
  <si>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</si>
  <si>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</si>
  <si>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</si>
  <si>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</si>
  <si>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</si>
  <si>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</si>
  <si>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</si>
  <si>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</si>
  <si>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</si>
  <si>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</si>
  <si>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</si>
  <si>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</si>
  <si>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</si>
  <si>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</si>
  <si>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</si>
  <si>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</si>
  <si>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</si>
  <si>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</si>
  <si>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</si>
  <si>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</si>
  <si>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</si>
  <si>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</si>
  <si>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</si>
  <si>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</si>
  <si>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</si>
  <si>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</si>
  <si>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</si>
  <si>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</si>
  <si>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</si>
  <si>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</si>
  <si>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</si>
  <si>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</si>
  <si>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</si>
  <si>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</si>
  <si>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</si>
  <si>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</si>
  <si>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</si>
  <si>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</si>
  <si>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</si>
  <si>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</si>
  <si>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</si>
  <si>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</si>
  <si>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</si>
  <si>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</si>
  <si>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</si>
  <si>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</si>
  <si>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</si>
  <si>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</si>
  <si>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</si>
  <si>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</si>
  <si>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</si>
  <si>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</si>
  <si>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</si>
  <si>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</si>
  <si>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</si>
  <si>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</si>
  <si>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</si>
  <si>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</si>
  <si>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</si>
  <si>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</si>
  <si>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</si>
  <si>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</si>
  <si>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</si>
  <si>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</si>
  <si>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</si>
  <si>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</si>
  <si>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</si>
  <si>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</si>
  <si>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</si>
  <si>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</si>
  <si>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</si>
  <si>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</si>
  <si>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</si>
  <si>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</si>
  <si>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</si>
  <si>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</si>
  <si>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</si>
  <si>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</si>
  <si>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</si>
  <si>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</si>
  <si>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</si>
  <si>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</si>
  <si>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</si>
  <si>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</si>
  <si>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</si>
  <si>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</si>
  <si>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</si>
  <si>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</si>
  <si>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</si>
  <si>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</si>
  <si>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</si>
  <si>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</si>
  <si>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</si>
  <si>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</si>
  <si>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</si>
  <si>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</si>
  <si>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</si>
  <si>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</si>
  <si>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</si>
  <si>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</si>
  <si>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</si>
  <si>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</si>
  <si>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</si>
  <si>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</si>
  <si>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</si>
  <si>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</si>
  <si>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</si>
  <si>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</si>
  <si>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</si>
  <si>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</si>
  <si>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</si>
  <si>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</si>
  <si>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</si>
  <si>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</si>
  <si>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</si>
  <si>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</si>
  <si>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</si>
  <si>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</si>
  <si>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</si>
  <si>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</si>
  <si>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</si>
  <si>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</si>
  <si>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</si>
  <si>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</si>
  <si>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</si>
  <si>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</si>
  <si>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</si>
  <si>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</si>
  <si>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</si>
  <si>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</si>
  <si>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</si>
  <si>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</si>
  <si>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</si>
  <si>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</si>
  <si>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</si>
  <si>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</si>
  <si>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</si>
  <si>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</si>
  <si>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</si>
  <si>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</si>
  <si>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</si>
  <si>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</si>
  <si>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</si>
  <si>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</si>
  <si>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</si>
  <si>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</si>
  <si>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</si>
  <si>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</si>
  <si>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</si>
  <si>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</si>
  <si>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</si>
  <si>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</si>
  <si>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</si>
  <si>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</si>
  <si>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</si>
  <si>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</si>
  <si>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</si>
  <si>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</si>
  <si>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</si>
  <si>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</si>
  <si>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</si>
  <si>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</si>
  <si>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</si>
  <si>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</si>
  <si>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</si>
  <si>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</si>
  <si>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</si>
  <si>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</si>
  <si>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</si>
  <si>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</si>
  <si>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</si>
  <si>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</si>
  <si>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</si>
  <si>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</si>
  <si>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</si>
  <si>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</si>
  <si>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</si>
  <si>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</si>
  <si>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</si>
  <si>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</si>
  <si>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</si>
  <si>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</si>
  <si>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</si>
  <si>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</si>
  <si>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</si>
  <si>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</si>
  <si>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</si>
  <si>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</si>
  <si>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</si>
  <si>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</si>
  <si>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</si>
  <si>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</si>
  <si>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</si>
  <si>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</si>
  <si>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</si>
  <si>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</si>
  <si>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</si>
  <si>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</si>
  <si>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</si>
  <si>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</si>
  <si>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</si>
  <si>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</si>
  <si>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</si>
  <si>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</si>
  <si>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</si>
  <si>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</si>
  <si>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</si>
  <si>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</si>
  <si>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</si>
  <si>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</si>
  <si>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</si>
  <si>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</si>
  <si>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</si>
  <si>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</si>
  <si>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</si>
  <si>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</si>
  <si>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</si>
  <si>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</si>
  <si>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</si>
  <si>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</si>
  <si>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</si>
  <si>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</si>
  <si>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</si>
  <si>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</si>
  <si>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</si>
  <si>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</si>
  <si>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</si>
  <si>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</si>
  <si>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</si>
  <si>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</si>
  <si>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</si>
  <si>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</si>
  <si>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</si>
  <si>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</si>
  <si>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</si>
  <si>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</si>
  <si>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</si>
  <si>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</si>
  <si>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</si>
  <si>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</si>
  <si>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</si>
  <si>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</si>
  <si>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</si>
  <si>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</si>
  <si>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</si>
  <si>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</si>
  <si>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</si>
  <si>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</si>
  <si>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</si>
  <si>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</si>
  <si>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</si>
  <si>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</si>
  <si>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</si>
  <si>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</si>
  <si>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</si>
  <si>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</si>
  <si>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</si>
  <si>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</si>
  <si>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</si>
  <si>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</si>
  <si>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</si>
  <si>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</si>
  <si>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</si>
  <si>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</si>
  <si>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</si>
  <si>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</si>
  <si>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</si>
  <si>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</si>
  <si>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</si>
  <si>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</si>
  <si>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</si>
  <si>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</si>
  <si>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</si>
  <si>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</si>
  <si>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</si>
  <si>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</si>
  <si>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</si>
  <si>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</si>
  <si>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</si>
  <si>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</si>
  <si>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</si>
  <si>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</si>
  <si>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</si>
  <si>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</si>
  <si>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</si>
  <si>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</si>
  <si>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</si>
  <si>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</si>
  <si>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</si>
  <si>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</si>
  <si>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</si>
  <si>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</si>
  <si>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</si>
  <si>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</si>
  <si>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</si>
  <si>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</si>
  <si>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</si>
  <si>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</si>
  <si>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</si>
  <si>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</si>
  <si>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</si>
  <si>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</si>
  <si>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</si>
  <si>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</si>
  <si>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</si>
  <si>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</si>
  <si>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</si>
  <si>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</si>
  <si>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</si>
  <si>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</si>
  <si>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</si>
  <si>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</si>
  <si>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</si>
  <si>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</si>
  <si>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</si>
  <si>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</si>
  <si>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</si>
  <si>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</si>
  <si>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</si>
  <si>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</si>
  <si>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</si>
  <si>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</si>
  <si>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</si>
  <si>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</si>
  <si>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</si>
  <si>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</si>
  <si>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</si>
  <si>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</si>
  <si>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</si>
  <si>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</si>
  <si>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</si>
  <si>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</si>
  <si>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</si>
  <si>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</si>
  <si>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</si>
  <si>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</si>
  <si>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</si>
  <si>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</si>
  <si>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</si>
  <si>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</si>
  <si>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</si>
  <si>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</si>
  <si>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</si>
  <si>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</si>
  <si>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</si>
  <si>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</si>
  <si>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</si>
  <si>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</si>
  <si>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</si>
  <si>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</si>
  <si>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</si>
  <si>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</si>
  <si>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</si>
  <si>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</si>
  <si>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</si>
  <si>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</si>
  <si>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</si>
  <si>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</si>
  <si>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</si>
  <si>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</si>
  <si>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</si>
  <si>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</si>
  <si>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</si>
  <si>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</si>
  <si>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</si>
  <si>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</si>
  <si>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</si>
  <si>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</si>
  <si>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</si>
  <si>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</si>
  <si>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</si>
  <si>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</si>
  <si>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</si>
  <si>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</si>
  <si>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</si>
  <si>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</si>
  <si>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</si>
  <si>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</si>
  <si>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</si>
  <si>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</si>
  <si>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</si>
  <si>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</si>
  <si>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</si>
  <si>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</si>
  <si>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</si>
  <si>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</si>
  <si>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</si>
  <si>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</si>
  <si>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</si>
  <si>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</si>
  <si>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</si>
  <si>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</si>
  <si>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</si>
  <si>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</si>
  <si>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</si>
  <si>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</si>
  <si>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</si>
  <si>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</si>
  <si>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</si>
  <si>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</si>
  <si>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</si>
  <si>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</si>
  <si>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</si>
  <si>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</si>
  <si>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</si>
  <si>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</si>
  <si>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</si>
  <si>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</si>
  <si>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</si>
  <si>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</si>
  <si>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</si>
  <si>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</si>
  <si>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</si>
  <si>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</si>
  <si>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</si>
  <si>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</si>
  <si>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</si>
  <si>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</si>
  <si>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</si>
  <si>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</si>
  <si>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</si>
  <si>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</si>
  <si>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</si>
  <si>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</si>
  <si>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</si>
  <si>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</si>
  <si>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</si>
  <si>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</si>
  <si>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</si>
  <si>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</si>
  <si>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</si>
  <si>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</si>
  <si>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</si>
  <si>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</si>
  <si>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</si>
  <si>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</si>
  <si>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</si>
  <si>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</si>
  <si>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</si>
  <si>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</si>
  <si>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</si>
  <si>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</si>
  <si>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</si>
  <si>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</si>
  <si>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</si>
  <si>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</si>
  <si>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</si>
  <si>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</si>
  <si>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</si>
  <si>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</si>
  <si>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</si>
  <si>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</si>
  <si>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</si>
  <si>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</si>
  <si>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</si>
  <si>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</si>
  <si>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</si>
  <si>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</si>
  <si>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</si>
  <si>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</si>
  <si>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</si>
  <si>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</si>
  <si>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</si>
  <si>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</si>
  <si>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</si>
  <si>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</si>
  <si>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</si>
  <si>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</si>
  <si>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</si>
  <si>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</si>
  <si>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</si>
  <si>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</si>
  <si>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</si>
  <si>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</si>
  <si>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</si>
  <si>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</si>
  <si>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</si>
  <si>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</si>
  <si>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</si>
  <si>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</si>
  <si>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</si>
  <si>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</si>
  <si>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</si>
  <si>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</si>
  <si>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</si>
  <si>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</si>
  <si>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</si>
  <si>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</si>
  <si>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</si>
  <si>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</si>
  <si>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</si>
  <si>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</si>
  <si>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</si>
  <si>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</si>
  <si>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</si>
  <si>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</si>
  <si>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</si>
  <si>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</si>
  <si>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</si>
  <si>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</si>
  <si>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</si>
  <si>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</si>
  <si>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</si>
  <si>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</si>
  <si>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</si>
  <si>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</si>
  <si>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</si>
  <si>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</si>
  <si>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</si>
  <si>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</si>
  <si>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</si>
  <si>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</si>
  <si>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</si>
  <si>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</si>
  <si>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</si>
  <si>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</si>
  <si>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</si>
  <si>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</si>
  <si>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</si>
  <si>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</si>
  <si>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</si>
  <si>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</si>
  <si>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</si>
  <si>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</si>
  <si>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</si>
  <si>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</si>
  <si>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</si>
  <si>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</si>
  <si>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</si>
  <si>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</si>
  <si>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</si>
  <si>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</si>
  <si>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</si>
  <si>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</si>
  <si>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</si>
  <si>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</si>
  <si>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</si>
  <si>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</si>
  <si>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</si>
  <si>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</si>
  <si>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</si>
  <si>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</si>
  <si>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</si>
  <si>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</si>
  <si>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</si>
  <si>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</si>
  <si>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</si>
  <si>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</si>
  <si>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</si>
  <si>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</si>
  <si>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</si>
  <si>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</si>
  <si>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</si>
  <si>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</si>
  <si>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</si>
  <si>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</si>
  <si>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</si>
  <si>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</si>
  <si>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</si>
  <si>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</si>
  <si>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</si>
  <si>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</si>
  <si>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</si>
  <si>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</si>
  <si>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</si>
  <si>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</si>
  <si>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</si>
  <si>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</si>
  <si>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</si>
  <si>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</si>
  <si>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</si>
  <si>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</si>
  <si>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</si>
  <si>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</si>
  <si>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</si>
  <si>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</si>
  <si>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</si>
  <si>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</si>
  <si>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</si>
  <si>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</si>
  <si>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</si>
  <si>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</si>
  <si>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</si>
  <si>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</si>
  <si>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</si>
  <si>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</si>
  <si>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</si>
  <si>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</si>
  <si>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</si>
  <si>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</si>
  <si>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</si>
  <si>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</si>
  <si>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</si>
  <si>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</si>
  <si>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</si>
  <si>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</si>
  <si>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</si>
  <si>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</si>
  <si>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</si>
  <si>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</si>
  <si>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</si>
  <si>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</si>
  <si>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</si>
  <si>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</si>
  <si>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</si>
  <si>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</si>
  <si>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</si>
  <si>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</si>
  <si>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</si>
  <si>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</si>
  <si>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</si>
  <si>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</si>
  <si>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</si>
  <si>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</si>
  <si>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</si>
  <si>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</si>
  <si>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</si>
  <si>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</si>
  <si>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</si>
  <si>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</si>
  <si>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</si>
  <si>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</si>
  <si>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</si>
  <si>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</si>
  <si>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</si>
  <si>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</si>
  <si>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</si>
  <si>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</si>
  <si>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</si>
  <si>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</si>
  <si>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</si>
  <si>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</si>
  <si>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</si>
  <si>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</si>
  <si>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</si>
  <si>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</si>
  <si>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</si>
  <si>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</si>
  <si>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</si>
  <si>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</si>
  <si>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</si>
  <si>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</si>
  <si>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</si>
  <si>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</si>
  <si>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</si>
  <si>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</si>
  <si>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</si>
  <si>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</si>
  <si>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</si>
  <si>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</si>
  <si>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</si>
  <si>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</si>
  <si>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</si>
  <si>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</si>
  <si>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</si>
  <si>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</si>
  <si>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</si>
  <si>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</si>
  <si>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</si>
  <si>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</si>
  <si>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</si>
  <si>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</si>
  <si>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</si>
  <si>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</si>
  <si>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</si>
  <si>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</si>
  <si>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</si>
  <si>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</si>
  <si>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</si>
  <si>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</si>
  <si>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</si>
  <si>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</si>
  <si>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</si>
  <si>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</si>
  <si>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</si>
  <si>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</si>
  <si>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</si>
  <si>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</si>
  <si>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</si>
  <si>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</si>
  <si>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</si>
  <si>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</si>
  <si>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</si>
  <si>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</si>
  <si>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</si>
  <si>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</si>
  <si>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</si>
  <si>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</si>
  <si>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</si>
  <si>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</si>
  <si>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</si>
  <si>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</si>
  <si>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</si>
  <si>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</si>
  <si>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</si>
  <si>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</si>
  <si>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</si>
  <si>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</si>
  <si>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</si>
  <si>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</si>
  <si>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</si>
  <si>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</si>
  <si>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</si>
  <si>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</si>
  <si>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</si>
  <si>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</si>
  <si>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</si>
  <si>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</si>
  <si>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</si>
  <si>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</si>
  <si>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</si>
  <si>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</si>
  <si>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</si>
  <si>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</si>
  <si>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</si>
  <si>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</si>
  <si>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</si>
  <si>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</si>
  <si>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</si>
  <si>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</si>
  <si>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</si>
  <si>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</si>
  <si>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</si>
  <si>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</si>
  <si>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</si>
  <si>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</si>
  <si>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</si>
  <si>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</si>
  <si>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</si>
  <si>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</si>
  <si>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</si>
  <si>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</si>
  <si>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</si>
  <si>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</si>
  <si>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</si>
  <si>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</si>
  <si>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</si>
  <si>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</si>
  <si>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</si>
  <si>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</si>
  <si>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</si>
  <si>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</si>
  <si>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</si>
  <si>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</si>
  <si>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</si>
  <si>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</si>
  <si>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</si>
  <si>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</si>
  <si>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</si>
  <si>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</si>
  <si>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</si>
  <si>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</si>
  <si>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</si>
  <si>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</si>
  <si>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</si>
  <si>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</si>
  <si>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</si>
  <si>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</si>
  <si>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</si>
  <si>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</si>
  <si>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</si>
  <si>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</si>
  <si>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</si>
  <si>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</si>
  <si>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</si>
  <si>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</si>
  <si>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</si>
  <si>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</si>
  <si>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</si>
  <si>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</si>
  <si>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</si>
  <si>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</si>
  <si>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</si>
  <si>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</si>
  <si>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</si>
  <si>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</si>
  <si>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</si>
  <si>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</si>
  <si>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</si>
  <si>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</si>
  <si>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</si>
  <si>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</si>
  <si>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</si>
  <si>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</si>
  <si>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</si>
  <si>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</si>
  <si>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</si>
  <si>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</si>
  <si>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</si>
  <si>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</si>
  <si>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</si>
  <si>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</si>
  <si>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</si>
  <si>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</si>
  <si>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</si>
  <si>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</si>
  <si>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</si>
  <si>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</si>
  <si>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</si>
  <si>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</si>
  <si>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</si>
  <si>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</si>
  <si>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</si>
  <si>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</si>
  <si>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</si>
  <si>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</si>
  <si>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</si>
  <si>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</si>
  <si>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</si>
  <si>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</si>
  <si>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</si>
  <si>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</si>
  <si>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</si>
  <si>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</si>
  <si>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</si>
  <si>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</si>
  <si>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</si>
  <si>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</si>
  <si>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</si>
  <si>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</si>
  <si>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</si>
  <si>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</si>
  <si>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</si>
  <si>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</si>
  <si>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</si>
  <si>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</si>
  <si>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</si>
  <si>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</si>
  <si>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</si>
  <si>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</si>
  <si>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</si>
  <si>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</si>
  <si>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</si>
  <si>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</si>
  <si>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</si>
  <si>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</si>
  <si>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</si>
  <si>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</si>
  <si>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</si>
  <si>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</si>
  <si>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</si>
  <si>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</si>
  <si>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</si>
  <si>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</si>
  <si>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</si>
  <si>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</si>
  <si>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</si>
  <si>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</si>
  <si>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</si>
  <si>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</si>
  <si>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</si>
  <si>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</si>
  <si>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</si>
  <si>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</si>
  <si>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</si>
  <si>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</si>
  <si>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</si>
  <si>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</si>
  <si>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</si>
  <si>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</si>
  <si>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</si>
  <si>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</si>
  <si>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</si>
  <si>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</si>
  <si>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</si>
  <si>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</si>
  <si>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</si>
  <si>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</si>
  <si>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</si>
  <si>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</si>
  <si>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</si>
  <si>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</si>
  <si>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</si>
  <si>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</si>
  <si>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</si>
  <si>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</si>
  <si>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</si>
  <si>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</si>
  <si>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</si>
  <si>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</si>
  <si>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</si>
  <si>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</si>
  <si>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</si>
  <si>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</si>
  <si>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</si>
  <si>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</si>
  <si>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</si>
  <si>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</si>
  <si>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</si>
  <si>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</si>
  <si>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</si>
  <si>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</si>
  <si>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</si>
  <si>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</si>
  <si>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</si>
  <si>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</si>
  <si>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</si>
  <si>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</si>
  <si>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</si>
  <si>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</si>
  <si>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</si>
  <si>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</si>
  <si>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</si>
  <si>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</si>
  <si>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</si>
  <si>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</si>
  <si>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</si>
  <si>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</si>
  <si>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</si>
  <si>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</si>
  <si>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</si>
  <si>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</si>
  <si>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</si>
  <si>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</si>
  <si>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</si>
  <si>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</si>
  <si>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</si>
  <si>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</si>
  <si>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</si>
  <si>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</si>
  <si>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</si>
  <si>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</si>
  <si>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</si>
  <si>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</si>
  <si>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</si>
  <si>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</si>
  <si>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</si>
  <si>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</si>
  <si>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</si>
  <si>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</si>
  <si>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</si>
  <si>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</si>
  <si>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</si>
  <si>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</si>
  <si>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</si>
  <si>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</si>
  <si>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</si>
  <si>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</si>
  <si>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</si>
  <si>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</si>
  <si>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</si>
  <si>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</si>
  <si>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</si>
  <si>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</si>
  <si>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</si>
  <si>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</si>
  <si>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</si>
  <si>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</si>
  <si>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</si>
  <si>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</si>
  <si>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</si>
  <si>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</si>
  <si>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</si>
  <si>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</si>
  <si>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</si>
  <si>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</si>
  <si>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</si>
  <si>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</si>
  <si>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</si>
  <si>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</si>
  <si>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</si>
  <si>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</si>
  <si>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</si>
  <si>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</si>
  <si>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</si>
  <si>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</si>
  <si>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</si>
  <si>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</si>
  <si>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</si>
  <si>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</si>
  <si>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</si>
  <si>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</si>
  <si>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</si>
  <si>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</si>
  <si>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</si>
  <si>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</si>
  <si>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</si>
  <si>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</si>
  <si>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</si>
  <si>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</si>
  <si>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</si>
  <si>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</si>
  <si>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</si>
  <si>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</si>
  <si>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</si>
  <si>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</si>
  <si>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</si>
  <si>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</si>
  <si>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</si>
  <si>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</si>
  <si>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</si>
  <si>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</si>
  <si>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</si>
  <si>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</si>
  <si>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</si>
  <si>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</si>
  <si>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</si>
  <si>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</si>
  <si>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</si>
  <si>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</si>
  <si>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</si>
  <si>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</si>
  <si>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</si>
  <si>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</si>
  <si>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</si>
  <si>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</si>
  <si>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</si>
  <si>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</si>
  <si>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</si>
  <si>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</si>
  <si>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</si>
  <si>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</si>
  <si>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</si>
  <si>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</si>
  <si>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</si>
  <si>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</si>
  <si>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</si>
  <si>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</si>
  <si>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</si>
  <si>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</si>
  <si>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</si>
  <si>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</si>
  <si>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</si>
  <si>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</si>
  <si>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</si>
  <si>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</si>
  <si>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</si>
  <si>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</si>
  <si>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</si>
  <si>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</si>
  <si>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</si>
  <si>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</si>
  <si>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</si>
  <si>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</si>
  <si>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</si>
  <si>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</si>
  <si>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</si>
  <si>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</si>
  <si>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</si>
  <si>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</si>
  <si>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</si>
  <si>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</si>
  <si>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</si>
  <si>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</si>
  <si>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</si>
  <si>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</si>
  <si>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</si>
  <si>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</si>
  <si>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</si>
  <si>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</si>
  <si>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</si>
  <si>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</si>
  <si>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</si>
  <si>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</si>
  <si>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</si>
  <si>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</si>
  <si>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</si>
  <si>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</si>
  <si>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</si>
  <si>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</si>
  <si>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</si>
  <si>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</si>
  <si>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</si>
  <si>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</si>
  <si>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</si>
  <si>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</si>
  <si>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</si>
  <si>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</si>
  <si>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</si>
  <si>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</si>
  <si>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</si>
  <si>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</si>
  <si>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</si>
  <si>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</si>
  <si>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</si>
  <si>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</si>
  <si>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</si>
  <si>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</si>
  <si>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</si>
  <si>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</si>
  <si>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</si>
  <si>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</si>
  <si>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</si>
  <si>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</si>
  <si>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</si>
  <si>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</si>
  <si>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</si>
  <si>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</si>
  <si>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</si>
  <si>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</si>
  <si>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</si>
  <si>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</si>
  <si>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</si>
  <si>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</si>
  <si>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</si>
  <si>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</si>
  <si>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</si>
  <si>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</si>
  <si>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</si>
  <si>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</si>
  <si>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</si>
  <si>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</si>
  <si>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</si>
  <si>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</si>
  <si>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</si>
  <si>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</si>
  <si>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</si>
  <si>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</si>
  <si>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</si>
  <si>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</si>
  <si>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</si>
  <si>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</si>
  <si>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</si>
  <si>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</si>
  <si>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</si>
  <si>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</si>
  <si>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</si>
  <si>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</si>
  <si>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</si>
  <si>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</si>
  <si>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</si>
  <si>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</si>
  <si>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</si>
  <si>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</si>
  <si>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</si>
  <si>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</si>
  <si>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</si>
  <si>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</si>
  <si>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</si>
  <si>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</si>
  <si>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</si>
  <si>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</si>
  <si>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</si>
  <si>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</si>
  <si>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</si>
  <si>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</si>
  <si>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</si>
  <si>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</si>
  <si>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</si>
  <si>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</si>
  <si>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</si>
  <si>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</si>
  <si>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</si>
  <si>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</si>
  <si>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</si>
  <si>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</si>
  <si>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</si>
  <si>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</si>
  <si>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</si>
  <si>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</si>
  <si>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</si>
  <si>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</si>
  <si>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</si>
  <si>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</si>
  <si>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</si>
  <si>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</si>
  <si>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</si>
  <si>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</si>
  <si>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</si>
  <si>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</si>
  <si>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</si>
  <si>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</si>
  <si>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</si>
  <si>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</si>
  <si>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</si>
  <si>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</si>
  <si>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</si>
  <si>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</si>
  <si>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</si>
  <si>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</si>
  <si>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</si>
  <si>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</si>
  <si>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</si>
  <si>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</si>
  <si>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</si>
  <si>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</si>
  <si>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</si>
  <si>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</si>
  <si>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</si>
  <si>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</si>
  <si>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</si>
  <si>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</si>
  <si>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</si>
  <si>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</si>
  <si>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</si>
  <si>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</si>
  <si>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</si>
  <si>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</si>
  <si>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</si>
  <si>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</si>
  <si>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</si>
  <si>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</si>
  <si>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</si>
  <si>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</si>
  <si>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</si>
  <si>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</si>
  <si>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</si>
  <si>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</si>
  <si>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</si>
  <si>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</si>
  <si>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</si>
  <si>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</si>
  <si>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</si>
  <si>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</si>
  <si>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</si>
  <si>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</si>
  <si>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</si>
  <si>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</si>
  <si>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</si>
  <si>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</si>
  <si>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</si>
  <si>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</si>
  <si>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</si>
  <si>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</si>
  <si>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</si>
  <si>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</si>
  <si>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</si>
  <si>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</si>
  <si>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</si>
  <si>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</si>
  <si>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</si>
  <si>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</si>
  <si>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</si>
  <si>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</si>
  <si>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</si>
  <si>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</si>
  <si>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</si>
  <si>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</si>
  <si>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</si>
  <si>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</si>
  <si>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</si>
  <si>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</si>
  <si>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</si>
  <si>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</si>
  <si>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</si>
  <si>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</si>
  <si>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</si>
  <si>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</si>
  <si>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</si>
  <si>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</si>
  <si>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</si>
  <si>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</si>
  <si>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</si>
  <si>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</si>
  <si>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</si>
  <si>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</si>
  <si>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</si>
  <si>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</si>
  <si>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</si>
  <si>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</si>
  <si>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</si>
  <si>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</si>
  <si>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</si>
  <si>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</si>
  <si>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</si>
  <si>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</si>
  <si>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</si>
  <si>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</si>
  <si>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</si>
  <si>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</si>
  <si>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</si>
  <si>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</si>
  <si>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</si>
  <si>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</si>
  <si>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</si>
  <si>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</si>
  <si>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</si>
  <si>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</si>
  <si>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</si>
  <si>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</si>
  <si>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</si>
  <si>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</si>
  <si>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</si>
  <si>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</si>
  <si>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</si>
  <si>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</si>
  <si>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</si>
  <si>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</si>
  <si>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</si>
  <si>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</si>
  <si>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</si>
  <si>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</si>
  <si>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</si>
  <si>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</si>
  <si>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</si>
  <si>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</si>
  <si>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</si>
  <si>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</si>
  <si>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</si>
  <si>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</si>
  <si>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</si>
  <si>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</si>
  <si>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</si>
  <si>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</si>
  <si>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</si>
  <si>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</si>
  <si>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</si>
  <si>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</si>
  <si>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</si>
  <si>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</si>
  <si>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</si>
  <si>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</si>
  <si>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</si>
  <si>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</si>
  <si>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</si>
  <si>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</si>
  <si>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</si>
  <si>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</si>
  <si>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</si>
  <si>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</si>
  <si>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</si>
  <si>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</si>
  <si>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</si>
  <si>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</si>
  <si>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</si>
  <si>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</si>
  <si>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</si>
  <si>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</si>
  <si>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</si>
  <si>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</si>
  <si>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</si>
  <si>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</si>
  <si>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</si>
  <si>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</si>
  <si>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</si>
  <si>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</si>
  <si>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</si>
  <si>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</si>
  <si>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</si>
  <si>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</si>
  <si>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</si>
  <si>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</si>
  <si>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</si>
  <si>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</si>
  <si>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</si>
  <si>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</si>
  <si>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</si>
  <si>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</si>
  <si>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</si>
  <si>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</si>
  <si>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</si>
  <si>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</si>
  <si>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</si>
  <si>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</si>
  <si>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</si>
  <si>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</si>
  <si>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</si>
  <si>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</si>
  <si>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</si>
  <si>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</si>
  <si>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</si>
  <si>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</si>
  <si>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</si>
  <si>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</si>
  <si>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</si>
  <si>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</si>
  <si>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</si>
  <si>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</si>
  <si>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</si>
  <si>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</si>
  <si>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</si>
  <si>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</si>
  <si>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</si>
  <si>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</si>
  <si>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</si>
  <si>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</si>
  <si>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</si>
  <si>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</si>
  <si>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</si>
  <si>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</si>
  <si>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</si>
  <si>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</si>
  <si>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</si>
  <si>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</si>
  <si>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</si>
  <si>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</si>
  <si>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</si>
  <si>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</si>
  <si>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</si>
  <si>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</si>
  <si>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</si>
  <si>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</si>
  <si>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</si>
  <si>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</si>
  <si>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</si>
  <si>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</si>
  <si>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</si>
  <si>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</si>
  <si>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</si>
  <si>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</si>
  <si>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</si>
  <si>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</si>
  <si>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</si>
  <si>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</si>
  <si>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</si>
  <si>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</si>
  <si>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</si>
  <si>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</si>
  <si>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</si>
  <si>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</si>
  <si>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</si>
  <si>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</si>
  <si>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</si>
  <si>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</si>
  <si>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</si>
  <si>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</si>
  <si>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</si>
  <si>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</si>
  <si>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</si>
  <si>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</si>
  <si>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</si>
  <si>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</si>
  <si>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</si>
  <si>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</si>
  <si>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</si>
  <si>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</si>
  <si>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</si>
  <si>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</si>
  <si>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</si>
  <si>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</si>
  <si>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</si>
  <si>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</si>
  <si>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</si>
  <si>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</si>
  <si>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</si>
  <si>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</si>
  <si>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</si>
  <si>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</si>
  <si>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</si>
  <si>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</si>
  <si>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</si>
  <si>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</si>
  <si>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</si>
  <si>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</si>
  <si>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</si>
  <si>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</si>
  <si>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</si>
  <si>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</si>
  <si>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</si>
  <si>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</si>
  <si>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</si>
  <si>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</si>
  <si>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</si>
  <si>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</si>
  <si>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</si>
  <si>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</si>
  <si>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</si>
  <si>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</si>
  <si>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</si>
  <si>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</si>
  <si>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</si>
  <si>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</si>
  <si>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</si>
  <si>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</si>
  <si>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</si>
  <si>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</si>
  <si>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</si>
  <si>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</si>
  <si>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</si>
  <si>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</si>
  <si>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</si>
  <si>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</si>
  <si>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</si>
  <si>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</si>
  <si>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</si>
  <si>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</si>
  <si>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</si>
  <si>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</si>
  <si>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</si>
  <si>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</si>
  <si>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</si>
  <si>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</si>
  <si>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</si>
  <si>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</si>
  <si>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</si>
  <si>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</si>
  <si>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</si>
  <si>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</si>
  <si>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</si>
  <si>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</si>
  <si>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</si>
  <si>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</si>
  <si>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</si>
  <si>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</si>
  <si>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</si>
  <si>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</si>
  <si>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</si>
  <si>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</si>
  <si>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</si>
  <si>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</si>
  <si>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</si>
  <si>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</si>
  <si>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</si>
  <si>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</si>
  <si>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</si>
  <si>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</si>
  <si>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</si>
  <si>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</si>
  <si>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</si>
  <si>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</si>
  <si>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</si>
  <si>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</si>
  <si>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</si>
  <si>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</si>
  <si>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</si>
  <si>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</si>
  <si>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</si>
  <si>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</si>
  <si>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</si>
  <si>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</si>
  <si>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</si>
  <si>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</si>
  <si>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</si>
  <si>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</si>
  <si>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</si>
  <si>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</si>
  <si>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</si>
  <si>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</si>
  <si>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</si>
  <si>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</si>
  <si>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</si>
  <si>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</si>
  <si>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</si>
  <si>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</si>
  <si>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</si>
  <si>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</si>
  <si>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</si>
  <si>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</si>
  <si>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</si>
  <si>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</si>
  <si>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</si>
  <si>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</si>
  <si>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</si>
  <si>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</si>
  <si>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</si>
  <si>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</si>
  <si>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</si>
  <si>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</si>
  <si>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</si>
  <si>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</si>
  <si>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</si>
  <si>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</si>
  <si>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</si>
  <si>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</si>
  <si>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</si>
  <si>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</si>
  <si>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</si>
  <si>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</si>
  <si>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</si>
  <si>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</si>
  <si>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</si>
  <si>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</si>
  <si>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</si>
  <si>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</si>
  <si>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</si>
  <si>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</si>
  <si>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</si>
  <si>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</si>
  <si>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</si>
  <si>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</si>
  <si>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</si>
  <si>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</si>
  <si>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</si>
  <si>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</si>
  <si>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</si>
  <si>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</si>
  <si>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</si>
  <si>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</si>
  <si>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</si>
  <si>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</si>
  <si>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</si>
  <si>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</si>
  <si>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</si>
  <si>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</si>
  <si>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</si>
  <si>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</si>
  <si>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</si>
  <si>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</si>
  <si>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</si>
  <si>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</si>
  <si>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</si>
  <si>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</si>
  <si>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</si>
  <si>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</si>
  <si>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</si>
  <si>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</si>
  <si>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</si>
  <si>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</si>
  <si>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</si>
  <si>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</si>
  <si>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</si>
  <si>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</si>
  <si>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</si>
  <si>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</si>
  <si>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</si>
  <si>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</si>
  <si>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</si>
  <si>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</si>
  <si>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</si>
  <si>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</si>
  <si>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</si>
  <si>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</si>
  <si>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</si>
  <si>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</si>
  <si>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</si>
  <si>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</si>
  <si>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</si>
  <si>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</si>
  <si>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</si>
  <si>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</si>
  <si>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</si>
  <si>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</si>
  <si>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</si>
  <si>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</si>
  <si>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</si>
  <si>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</si>
  <si>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</si>
  <si>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</si>
  <si>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</si>
  <si>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</si>
  <si>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</si>
  <si>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</si>
  <si>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</si>
  <si>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</si>
  <si>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</si>
  <si>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</si>
  <si>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</si>
  <si>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</si>
  <si>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</si>
  <si>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</si>
  <si>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</si>
  <si>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</si>
  <si>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</si>
  <si>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</si>
  <si>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</si>
  <si>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</si>
  <si>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</si>
  <si>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</si>
  <si>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</si>
  <si>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</si>
  <si>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</si>
  <si>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</si>
  <si>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</si>
  <si>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</si>
  <si>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</si>
  <si>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</si>
  <si>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</si>
  <si>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</si>
  <si>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</si>
  <si>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</si>
  <si>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</si>
  <si>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</si>
  <si>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</si>
  <si>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</si>
  <si>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</si>
  <si>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</si>
  <si>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</si>
  <si>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</si>
  <si>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</si>
  <si>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</si>
  <si>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</si>
  <si>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</si>
  <si>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</si>
  <si>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</si>
  <si>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</si>
  <si>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</si>
  <si>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</si>
  <si>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</si>
  <si>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</si>
  <si>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</si>
  <si>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</si>
  <si>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</si>
  <si>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</si>
  <si>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</si>
  <si>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</si>
  <si>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</si>
  <si>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</si>
  <si>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</si>
  <si>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</si>
  <si>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</si>
  <si>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</si>
  <si>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</si>
  <si>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</si>
  <si>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</si>
  <si>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</si>
  <si>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</si>
  <si>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</si>
  <si>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</si>
  <si>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</si>
  <si>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</si>
  <si>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</si>
  <si>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</si>
  <si>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</si>
  <si>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</si>
  <si>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</si>
  <si>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</si>
  <si>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</si>
  <si>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</si>
  <si>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</si>
  <si>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</si>
  <si>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</si>
  <si>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</si>
  <si>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</si>
  <si>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</si>
  <si>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</si>
  <si>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</si>
  <si>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</si>
  <si>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</si>
  <si>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</si>
  <si>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</si>
  <si>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</si>
  <si>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</si>
  <si>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</si>
  <si>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</si>
  <si>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</si>
  <si>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</si>
  <si>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</si>
  <si>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</si>
  <si>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</si>
  <si>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</si>
  <si>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</si>
  <si>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</si>
  <si>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</si>
  <si>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</si>
  <si>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</si>
  <si>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</si>
  <si>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</si>
  <si>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</si>
  <si>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</si>
  <si>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</si>
  <si>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</si>
  <si>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</si>
  <si>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</si>
  <si>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</si>
  <si>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</si>
  <si>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</si>
  <si>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</si>
  <si>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</si>
  <si>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</si>
  <si>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</si>
  <si>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</si>
  <si>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</si>
  <si>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</si>
  <si>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</si>
  <si>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</si>
  <si>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</si>
  <si>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</si>
  <si>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</si>
  <si>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</si>
  <si>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</si>
  <si>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</si>
  <si>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</si>
  <si>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</si>
  <si>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</si>
  <si>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</si>
  <si>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</si>
  <si>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</si>
  <si>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</si>
  <si>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</si>
  <si>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</si>
  <si>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</si>
  <si>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</si>
  <si>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</si>
  <si>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</si>
  <si>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</si>
  <si>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</si>
  <si>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</si>
  <si>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</si>
  <si>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</si>
  <si>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</si>
  <si>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</si>
  <si>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</si>
  <si>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</si>
  <si>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</si>
  <si>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</si>
  <si>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</si>
  <si>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</si>
  <si>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</si>
  <si>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</si>
  <si>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</si>
  <si>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</si>
  <si>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</si>
  <si>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</si>
  <si>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</si>
  <si>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</si>
  <si>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</si>
  <si>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</si>
  <si>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</si>
  <si>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</si>
  <si>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</si>
  <si>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</si>
  <si>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</si>
  <si>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</si>
  <si>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</si>
  <si>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</si>
  <si>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</si>
  <si>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</si>
  <si>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</si>
  <si>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</si>
  <si>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</si>
  <si>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</si>
  <si>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</si>
  <si>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</si>
  <si>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</si>
  <si>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</si>
  <si>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</si>
  <si>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</si>
  <si>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</si>
  <si>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</si>
  <si>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</si>
  <si>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</si>
  <si>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</si>
  <si>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</si>
  <si>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</si>
  <si>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</si>
  <si>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</si>
  <si>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</si>
  <si>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</si>
  <si>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</si>
  <si>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</si>
  <si>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</si>
  <si>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</si>
  <si>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</si>
  <si>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</si>
  <si>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</si>
  <si>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</si>
  <si>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</si>
  <si>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</si>
  <si>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</si>
  <si>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</si>
  <si>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</si>
  <si>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</si>
  <si>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</si>
  <si>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</si>
  <si>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</si>
  <si>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</si>
  <si>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</si>
  <si>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</si>
  <si>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</si>
  <si>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</si>
  <si>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</si>
  <si>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</si>
  <si>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</si>
  <si>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</si>
  <si>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</si>
  <si>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</si>
  <si>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</si>
  <si>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</si>
  <si>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</si>
  <si>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</si>
  <si>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</si>
  <si>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</si>
  <si>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</si>
  <si>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</si>
  <si>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</si>
  <si>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</si>
  <si>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</si>
  <si>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</si>
  <si>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</si>
  <si>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</si>
  <si>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</si>
  <si>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</si>
  <si>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</si>
  <si>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</si>
  <si>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</si>
  <si>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</si>
  <si>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</si>
  <si>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</si>
  <si>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</si>
  <si>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</si>
  <si>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</si>
  <si>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</si>
  <si>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</si>
  <si>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</si>
  <si>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</si>
  <si>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</si>
  <si>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</si>
  <si>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</si>
  <si>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</si>
  <si>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</si>
  <si>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</si>
  <si>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</si>
  <si>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</si>
  <si>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</si>
  <si>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</si>
  <si>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</si>
  <si>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</si>
  <si>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</si>
  <si>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</si>
  <si>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</si>
  <si>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</si>
  <si>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</si>
  <si>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</si>
  <si>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</si>
  <si>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</si>
  <si>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</si>
  <si>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</si>
  <si>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</si>
  <si>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</si>
  <si>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</si>
  <si>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</si>
  <si>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</si>
  <si>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</si>
  <si>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</si>
  <si>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</si>
  <si>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</si>
  <si>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</si>
  <si>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</si>
  <si>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</si>
  <si>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</si>
  <si>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</si>
  <si>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</si>
  <si>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</si>
  <si>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</si>
  <si>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</si>
  <si>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</si>
  <si>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</si>
  <si>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</si>
  <si>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</si>
  <si>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</si>
  <si>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</si>
  <si>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</si>
  <si>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</si>
  <si>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</si>
  <si>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</si>
  <si>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</si>
  <si>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</si>
  <si>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</si>
  <si>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</si>
  <si>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</si>
  <si>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</si>
  <si>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</si>
  <si>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</si>
  <si>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</si>
  <si>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</si>
  <si>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</si>
  <si>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</si>
  <si>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</si>
  <si>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</si>
  <si>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</si>
  <si>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</si>
  <si>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</si>
  <si>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</si>
  <si>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</si>
  <si>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</si>
  <si>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</si>
  <si>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</si>
  <si>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</si>
  <si>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</si>
  <si>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</si>
  <si>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</si>
  <si>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</si>
  <si>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</si>
  <si>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</si>
  <si>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</si>
  <si>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</si>
  <si>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</si>
  <si>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</si>
  <si>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</si>
  <si>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</si>
  <si>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</si>
  <si>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</si>
  <si>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</si>
  <si>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</si>
  <si>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</si>
  <si>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</si>
  <si>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</si>
  <si>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</si>
  <si>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</si>
  <si>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</si>
  <si>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</si>
  <si>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</si>
  <si>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</si>
  <si>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</si>
  <si>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</si>
  <si>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</si>
  <si>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</si>
  <si>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</si>
  <si>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</si>
  <si>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</si>
  <si>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</si>
  <si>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</si>
  <si>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</si>
  <si>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</si>
  <si>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</si>
  <si>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</si>
  <si>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</si>
  <si>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</si>
  <si>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</si>
  <si>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</si>
  <si>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</si>
  <si>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</si>
  <si>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</si>
  <si>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</si>
  <si>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</si>
  <si>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</si>
  <si>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</si>
  <si>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</si>
  <si>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</si>
  <si>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</si>
  <si>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</si>
  <si>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</si>
  <si>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</si>
  <si>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</si>
  <si>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</si>
  <si>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</si>
  <si>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</si>
  <si>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</si>
  <si>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</si>
  <si>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</si>
  <si>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</si>
  <si>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</si>
  <si>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</si>
  <si>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</si>
  <si>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</si>
  <si>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</si>
  <si>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</si>
  <si>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</si>
  <si>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</si>
  <si>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</si>
  <si>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</si>
  <si>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</si>
  <si>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</si>
  <si>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</si>
  <si>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</si>
  <si>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</si>
  <si>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</si>
  <si>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</si>
  <si>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</si>
  <si>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</si>
  <si>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</si>
  <si>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</si>
  <si>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</si>
  <si>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</si>
  <si>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</si>
  <si>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</si>
  <si>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</si>
  <si>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</si>
  <si>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</si>
  <si>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</si>
  <si>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</si>
  <si>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</si>
  <si>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</si>
  <si>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</si>
  <si>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</si>
  <si>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</si>
  <si>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</si>
  <si>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</si>
  <si>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</si>
  <si>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</si>
  <si>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</si>
  <si>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</si>
  <si>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</si>
  <si>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</si>
  <si>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</si>
  <si>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</si>
  <si>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</si>
  <si>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</si>
  <si>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</si>
  <si>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</si>
  <si>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</si>
  <si>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</si>
  <si>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</si>
  <si>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</si>
  <si>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</si>
  <si>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</si>
  <si>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</si>
  <si>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</si>
  <si>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</si>
  <si>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</si>
  <si>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</si>
  <si>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</si>
  <si>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</si>
  <si>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</si>
  <si>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</si>
  <si>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</si>
  <si>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</si>
  <si>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</si>
  <si>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</si>
  <si>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</si>
  <si>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</si>
  <si>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</si>
  <si>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</si>
  <si>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</si>
  <si>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</si>
  <si>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</si>
  <si>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</si>
  <si>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</si>
  <si>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</si>
  <si>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</si>
  <si>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</si>
  <si>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</si>
  <si>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</si>
  <si>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</si>
  <si>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</si>
  <si>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</si>
  <si>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</si>
  <si>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</si>
  <si>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</si>
  <si>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</si>
  <si>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</si>
  <si>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</si>
  <si>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</si>
  <si>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</si>
  <si>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</si>
  <si>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</si>
  <si>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</si>
  <si>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</si>
  <si>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</si>
  <si>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</si>
  <si>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</si>
  <si>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</si>
  <si>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</si>
  <si>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</si>
  <si>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</si>
  <si>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</si>
  <si>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</si>
  <si>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</si>
  <si>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</si>
  <si>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</si>
  <si>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</si>
  <si>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</si>
  <si>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</si>
  <si>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</si>
  <si>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</si>
  <si>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</si>
  <si>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</si>
  <si>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</si>
  <si>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</si>
  <si>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</si>
  <si>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</si>
  <si>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</si>
  <si>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</si>
  <si>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</si>
  <si>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</si>
  <si>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</si>
  <si>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</si>
  <si>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</si>
  <si>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</si>
  <si>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</si>
  <si>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</si>
  <si>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</si>
  <si>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</si>
  <si>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</si>
  <si>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</si>
  <si>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</si>
  <si>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</si>
  <si>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</si>
  <si>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</si>
  <si>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</si>
  <si>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</si>
  <si>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</si>
  <si>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</si>
  <si>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</si>
  <si>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</si>
  <si>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</si>
  <si>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</si>
  <si>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</si>
  <si>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</si>
  <si>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</si>
  <si>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</si>
  <si>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</si>
  <si>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</si>
  <si>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</si>
  <si>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</si>
  <si>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</si>
  <si>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</si>
  <si>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</si>
  <si>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</si>
  <si>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</si>
  <si>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</si>
  <si>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</si>
  <si>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</si>
  <si>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</si>
  <si>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</si>
  <si>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</si>
  <si>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</si>
  <si>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</si>
  <si>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</si>
  <si>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</si>
  <si>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</si>
  <si>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</si>
  <si>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</si>
  <si>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</si>
  <si>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</si>
  <si>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</si>
  <si>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</si>
  <si>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</si>
  <si>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</si>
  <si>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</si>
  <si>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</si>
  <si>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</si>
  <si>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</si>
  <si>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</si>
  <si>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</si>
  <si>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</si>
  <si>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</si>
  <si>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</si>
  <si>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</si>
  <si>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</si>
  <si>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</si>
  <si>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</si>
  <si>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</si>
  <si>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</si>
  <si>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</si>
  <si>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</si>
  <si>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</si>
  <si>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</si>
  <si>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</si>
  <si>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</si>
  <si>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</si>
  <si>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</si>
  <si>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</si>
  <si>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</si>
  <si>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</si>
  <si>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</si>
  <si>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</si>
  <si>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</si>
  <si>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</si>
  <si>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</si>
  <si>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</si>
  <si>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</si>
  <si>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</si>
  <si>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</si>
  <si>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</si>
  <si>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</si>
  <si>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</si>
  <si>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</si>
  <si>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</si>
  <si>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</si>
  <si>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</si>
  <si>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</si>
  <si>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</si>
  <si>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</si>
  <si>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</si>
  <si>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</si>
  <si>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</si>
  <si>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</si>
  <si>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</si>
  <si>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</si>
  <si>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</si>
  <si>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</si>
  <si>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</si>
  <si>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</si>
  <si>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</si>
  <si>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</si>
  <si>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</si>
  <si>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</si>
  <si>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</si>
  <si>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</si>
  <si>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</si>
  <si>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</si>
  <si>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</si>
  <si>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</si>
  <si>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</si>
  <si>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</si>
  <si>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</si>
  <si>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</si>
  <si>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</si>
  <si>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</si>
  <si>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</si>
  <si>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</si>
  <si>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</si>
  <si>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</si>
  <si>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</si>
  <si>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</si>
  <si>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</si>
  <si>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</si>
  <si>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</si>
  <si>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</si>
  <si>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</si>
  <si>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</si>
  <si>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</si>
  <si>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</si>
  <si>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</si>
  <si>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</si>
  <si>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</si>
  <si>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</si>
  <si>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</si>
  <si>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</si>
  <si>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</si>
  <si>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</si>
  <si>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</si>
  <si>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</si>
  <si>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</si>
  <si>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</si>
  <si>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</si>
  <si>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</si>
  <si>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</si>
  <si>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</si>
  <si>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</si>
  <si>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</si>
  <si>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</si>
  <si>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</si>
  <si>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</si>
  <si>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</si>
  <si>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</si>
  <si>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</si>
  <si>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</si>
  <si>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</si>
  <si>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</si>
  <si>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</si>
  <si>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</si>
  <si>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</si>
  <si>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</si>
  <si>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</si>
  <si>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</si>
  <si>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</si>
  <si>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</si>
  <si>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</si>
  <si>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</si>
  <si>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</si>
  <si>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</si>
  <si>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</si>
  <si>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</si>
  <si>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</si>
  <si>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</si>
  <si>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</si>
  <si>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</si>
  <si>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</si>
  <si>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</si>
  <si>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</si>
  <si>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</si>
  <si>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</si>
  <si>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</si>
  <si>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</si>
  <si>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</si>
  <si>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</si>
  <si>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</si>
  <si>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</si>
  <si>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</si>
  <si>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</si>
  <si>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</si>
  <si>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</si>
  <si>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</si>
  <si>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</si>
  <si>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</si>
  <si>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</si>
  <si>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</si>
  <si>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</si>
  <si>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</si>
  <si>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</si>
  <si>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</si>
  <si>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</si>
  <si>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</si>
  <si>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</si>
  <si>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</si>
  <si>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</si>
  <si>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</si>
  <si>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</si>
  <si>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</si>
  <si>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</si>
  <si>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</si>
  <si>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</si>
  <si>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</si>
  <si>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</si>
  <si>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</si>
  <si>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</si>
  <si>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</si>
  <si>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</si>
  <si>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</si>
  <si>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</si>
  <si>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</si>
  <si>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</si>
  <si>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</si>
  <si>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</si>
  <si>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</si>
  <si>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</si>
  <si>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</si>
  <si>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</si>
  <si>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</si>
  <si>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</si>
  <si>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</si>
  <si>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</si>
  <si>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</si>
  <si>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</si>
  <si>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</si>
  <si>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</si>
  <si>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</si>
  <si>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</si>
  <si>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</si>
  <si>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</si>
  <si>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</si>
  <si>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</si>
  <si>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</si>
  <si>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</si>
  <si>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</si>
  <si>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</si>
  <si>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</si>
  <si>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</si>
  <si>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</si>
  <si>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</si>
  <si>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</si>
  <si>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</si>
  <si>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</si>
  <si>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</si>
  <si>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</si>
  <si>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</si>
  <si>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</si>
  <si>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</si>
  <si>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</si>
  <si>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</si>
  <si>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</si>
  <si>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</si>
  <si>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</si>
  <si>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</si>
  <si>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</si>
  <si>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</si>
  <si>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</si>
  <si>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</si>
  <si>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</si>
  <si>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</si>
  <si>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</si>
  <si>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</si>
  <si>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</si>
  <si>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</si>
  <si>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</si>
  <si>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</si>
  <si>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</si>
  <si>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</si>
  <si>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</si>
  <si>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</si>
  <si>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</si>
  <si>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</si>
  <si>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</si>
  <si>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</si>
  <si>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</si>
  <si>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</si>
  <si>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</si>
  <si>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</si>
  <si>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</si>
  <si>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</si>
  <si>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</si>
  <si>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</si>
  <si>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</si>
  <si>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</si>
  <si>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</si>
  <si>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</si>
  <si>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</si>
  <si>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</si>
  <si>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</si>
  <si>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</si>
  <si>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</si>
  <si>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</si>
  <si>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</si>
  <si>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</si>
  <si>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</si>
  <si>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</si>
  <si>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</si>
  <si>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</si>
  <si>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</si>
  <si>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</si>
  <si>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</si>
  <si>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</si>
  <si>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</si>
  <si>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</si>
  <si>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</si>
  <si>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</si>
  <si>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</si>
  <si>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</si>
  <si>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</si>
  <si>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</si>
  <si>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</si>
  <si>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</si>
  <si>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</si>
  <si>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</si>
  <si>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</si>
  <si>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</si>
  <si>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</si>
  <si>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</si>
  <si>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</si>
  <si>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</si>
  <si>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</si>
  <si>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</si>
  <si>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</si>
  <si>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</si>
  <si>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</si>
  <si>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</si>
  <si>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</si>
  <si>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</si>
  <si>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</si>
  <si>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</si>
  <si>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</si>
  <si>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</si>
  <si>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</si>
  <si>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</si>
  <si>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</si>
  <si>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</si>
  <si>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</si>
  <si>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</si>
  <si>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</si>
  <si>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</si>
  <si>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</si>
  <si>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</si>
  <si>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</si>
  <si>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</si>
  <si>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</si>
  <si>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</si>
  <si>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</si>
  <si>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</si>
  <si>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</si>
  <si>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</si>
  <si>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</si>
  <si>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</si>
  <si>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</si>
  <si>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</si>
  <si>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</si>
  <si>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</si>
  <si>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</si>
  <si>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</si>
  <si>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</si>
  <si>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</si>
  <si>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</si>
  <si>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</si>
  <si>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</si>
  <si>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</si>
  <si>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</si>
  <si>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</si>
  <si>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</si>
  <si>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</si>
  <si>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</si>
  <si>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</si>
  <si>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</si>
  <si>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</si>
  <si>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</si>
  <si>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</si>
  <si>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</si>
  <si>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</si>
  <si>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</si>
  <si>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</si>
  <si>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</si>
  <si>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</si>
  <si>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</si>
  <si>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</si>
  <si>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</si>
  <si>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</si>
  <si>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</si>
  <si>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</si>
  <si>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</si>
  <si>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</si>
  <si>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</si>
  <si>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</si>
  <si>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</si>
  <si>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</si>
  <si>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</si>
  <si>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</si>
  <si>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</si>
  <si>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</si>
  <si>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</si>
  <si>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</si>
  <si>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</si>
  <si>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</si>
  <si>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</si>
  <si>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</si>
  <si>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</si>
  <si>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</si>
  <si>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</si>
  <si>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</si>
  <si>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</si>
  <si>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</si>
  <si>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</si>
  <si>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</si>
  <si>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</si>
  <si>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</si>
  <si>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</si>
  <si>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</si>
  <si>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</si>
  <si>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</si>
  <si>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</si>
  <si>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</si>
  <si>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</si>
  <si>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</si>
  <si>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</si>
  <si>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</si>
  <si>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</si>
  <si>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</si>
  <si>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</si>
  <si>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</si>
  <si>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</si>
  <si>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</si>
  <si>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</si>
  <si>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</si>
  <si>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</si>
  <si>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</si>
  <si>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</si>
  <si>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</si>
  <si>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</si>
  <si>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</si>
  <si>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</si>
  <si>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</si>
  <si>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</si>
  <si>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</si>
  <si>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</si>
  <si>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</si>
  <si>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</si>
  <si>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</si>
  <si>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</si>
  <si>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</si>
  <si>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</si>
  <si>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</si>
  <si>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</si>
  <si>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</si>
  <si>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</si>
  <si>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</si>
  <si>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</si>
  <si>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</si>
  <si>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</si>
  <si>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</si>
  <si>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</si>
  <si>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</si>
  <si>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</si>
  <si>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</si>
  <si>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</si>
  <si>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</si>
  <si>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</si>
  <si>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</si>
  <si>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</si>
  <si>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</si>
  <si>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</si>
  <si>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</si>
  <si>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</si>
  <si>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</si>
  <si>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</si>
  <si>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</si>
  <si>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</si>
  <si>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</si>
  <si>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</si>
  <si>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</si>
  <si>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</si>
  <si>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</si>
  <si>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</si>
  <si>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</si>
  <si>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</si>
  <si>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</si>
  <si>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</si>
  <si>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</si>
  <si>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</si>
  <si>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</si>
  <si>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</si>
  <si>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</si>
  <si>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</si>
  <si>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</si>
  <si>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</si>
  <si>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</si>
  <si>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</si>
  <si>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</si>
  <si>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</si>
  <si>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</si>
  <si>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</si>
  <si>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</si>
  <si>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</si>
  <si>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</si>
  <si>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</si>
  <si>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</si>
  <si>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</si>
  <si>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</si>
  <si>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</si>
  <si>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</si>
  <si>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</si>
  <si>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</si>
  <si>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</si>
  <si>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</si>
  <si>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</si>
  <si>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</si>
  <si>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</si>
  <si>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</si>
  <si>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</si>
  <si>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</si>
  <si>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</si>
  <si>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</si>
  <si>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</si>
  <si>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</si>
  <si>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</si>
  <si>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</si>
  <si>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</si>
  <si>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</si>
  <si>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</si>
  <si>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</si>
  <si>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</si>
  <si>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</si>
  <si>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</si>
  <si>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</si>
  <si>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</si>
  <si>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</si>
  <si>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</si>
  <si>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</si>
  <si>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</si>
  <si>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</si>
  <si>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</si>
  <si>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</si>
  <si>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</si>
  <si>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</si>
  <si>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</si>
  <si>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</si>
  <si>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</si>
  <si>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</si>
  <si>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</si>
  <si>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</si>
  <si>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</si>
  <si>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</si>
  <si>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</si>
  <si>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</si>
  <si>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</si>
  <si>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</si>
  <si>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</si>
  <si>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</si>
  <si>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</si>
  <si>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</si>
  <si>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</si>
  <si>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</si>
  <si>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</si>
  <si>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</si>
  <si>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</si>
  <si>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</si>
  <si>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</si>
  <si>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</si>
  <si>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</si>
  <si>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</si>
  <si>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</si>
  <si>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</si>
  <si>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</si>
  <si>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</si>
  <si>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</si>
  <si>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</si>
  <si>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</si>
  <si>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</si>
  <si>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</si>
  <si>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</si>
  <si>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</si>
  <si>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</si>
  <si>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</si>
  <si>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</si>
  <si>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</si>
  <si>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</si>
  <si>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</si>
  <si>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</si>
  <si>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</si>
  <si>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</si>
  <si>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</si>
  <si>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</si>
  <si>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</si>
  <si>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</si>
  <si>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</si>
  <si>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</si>
  <si>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</si>
  <si>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</si>
  <si>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</si>
  <si>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</si>
  <si>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</si>
  <si>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</si>
  <si>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</si>
  <si>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</si>
  <si>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</si>
  <si>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</si>
  <si>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</si>
  <si>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</si>
  <si>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</si>
  <si>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</si>
  <si>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</si>
  <si>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</si>
  <si>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</si>
  <si>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</si>
  <si>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</si>
  <si>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</si>
  <si>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</si>
  <si>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</si>
  <si>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</si>
  <si>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</si>
  <si>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</si>
  <si>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</si>
  <si>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</si>
  <si>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</si>
  <si>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</si>
  <si>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</si>
  <si>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</si>
  <si>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</si>
  <si>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</si>
  <si>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</si>
  <si>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</si>
  <si>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</si>
  <si>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</si>
  <si>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</si>
  <si>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</si>
  <si>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</si>
  <si>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</si>
  <si>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</si>
  <si>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</si>
  <si>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</si>
  <si>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</si>
  <si>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</si>
  <si>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</si>
  <si>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</si>
  <si>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</si>
  <si>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</si>
  <si>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</si>
  <si>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</si>
  <si>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</si>
  <si>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</si>
  <si>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</si>
  <si>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</si>
  <si>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</si>
  <si>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</si>
  <si>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</si>
  <si>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</si>
  <si>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</si>
  <si>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</si>
  <si>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</si>
  <si>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</si>
  <si>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</si>
  <si>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</si>
  <si>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</si>
  <si>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</si>
  <si>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</si>
  <si>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</si>
  <si>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</si>
  <si>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</si>
  <si>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</si>
  <si>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</si>
  <si>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</si>
  <si>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</si>
  <si>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</si>
  <si>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</si>
  <si>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</si>
  <si>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</si>
  <si>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</si>
  <si>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</si>
  <si>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</si>
  <si>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</si>
  <si>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</si>
  <si>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</si>
  <si>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</si>
  <si>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</si>
  <si>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</si>
  <si>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</si>
  <si>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</si>
  <si>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</si>
  <si>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</si>
  <si>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</si>
  <si>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</si>
  <si>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</si>
  <si>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</si>
  <si>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</si>
  <si>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</si>
  <si>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</si>
  <si>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</si>
  <si>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</si>
  <si>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</si>
  <si>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</si>
  <si>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</si>
  <si>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</si>
  <si>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</si>
  <si>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</si>
  <si>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</si>
  <si>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</si>
  <si>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</si>
  <si>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</si>
  <si>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</si>
  <si>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</si>
  <si>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</si>
  <si>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</si>
  <si>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</si>
  <si>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</si>
  <si>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</si>
  <si>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</si>
  <si>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</si>
  <si>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</si>
  <si>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</si>
  <si>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</si>
  <si>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</si>
  <si>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</si>
  <si>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</si>
  <si>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</si>
  <si>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</si>
  <si>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</si>
  <si>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</si>
  <si>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</si>
  <si>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</si>
  <si>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</si>
  <si>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</si>
  <si>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</si>
  <si>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</si>
  <si>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</si>
  <si>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</si>
  <si>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</si>
  <si>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</si>
  <si>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</si>
  <si>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</si>
  <si>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</si>
  <si>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</si>
  <si>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</si>
  <si>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</si>
  <si>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</si>
  <si>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</si>
  <si>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</si>
  <si>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</si>
  <si>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</si>
  <si>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</si>
  <si>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</si>
  <si>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</si>
  <si>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</si>
  <si>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</si>
  <si>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</si>
  <si>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</si>
  <si>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</si>
  <si>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</si>
  <si>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</si>
  <si>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</si>
  <si>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</si>
  <si>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</si>
  <si>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</si>
  <si>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</si>
  <si>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</si>
  <si>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</si>
  <si>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</si>
  <si>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</si>
  <si>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</si>
  <si>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</si>
  <si>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</si>
  <si>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</si>
  <si>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</si>
  <si>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</si>
  <si>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</si>
  <si>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</si>
  <si>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</si>
  <si>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</si>
  <si>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</si>
  <si>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</si>
  <si>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</si>
  <si>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</si>
  <si>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</si>
  <si>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</si>
  <si>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</si>
  <si>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</si>
  <si>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</si>
  <si>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</si>
  <si>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</si>
  <si>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</si>
  <si>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</si>
  <si>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</si>
  <si>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</si>
  <si>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</si>
  <si>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</si>
  <si>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</si>
  <si>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</si>
  <si>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</si>
  <si>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</si>
  <si>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</si>
  <si>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</si>
  <si>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</si>
  <si>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</si>
  <si>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</si>
  <si>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</si>
  <si>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</si>
  <si>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</si>
  <si>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</si>
  <si>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</si>
  <si>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</si>
  <si>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</si>
  <si>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</si>
  <si>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</si>
  <si>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</si>
  <si>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</si>
  <si>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</si>
  <si>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</si>
  <si>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</si>
  <si>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</si>
  <si>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</si>
  <si>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</si>
  <si>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</si>
  <si>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</si>
  <si>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</si>
  <si>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</si>
  <si>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</si>
  <si>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</si>
  <si>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</si>
  <si>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</si>
  <si>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</si>
  <si>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</si>
  <si>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</si>
  <si>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</si>
  <si>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</si>
  <si>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</si>
  <si>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</si>
  <si>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</si>
  <si>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</si>
  <si>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</si>
  <si>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</si>
  <si>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</si>
  <si>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</si>
  <si>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</si>
  <si>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</si>
  <si>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</si>
  <si>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</si>
  <si>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</si>
  <si>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</si>
  <si>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</si>
  <si>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</si>
  <si>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</si>
  <si>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</si>
  <si>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</si>
  <si>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</si>
  <si>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</si>
  <si>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</si>
  <si>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</si>
  <si>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</si>
  <si>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</si>
  <si>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</si>
  <si>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</si>
  <si>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</si>
  <si>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</si>
  <si>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</si>
  <si>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</si>
  <si>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</si>
  <si>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</si>
  <si>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</si>
  <si>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</si>
  <si>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</si>
  <si>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</si>
  <si>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</si>
  <si>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</si>
  <si>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</si>
  <si>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</si>
  <si>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</si>
  <si>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</si>
  <si>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</si>
  <si>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</si>
  <si>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</si>
  <si>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</si>
  <si>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</si>
  <si>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</si>
  <si>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</si>
  <si>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</si>
  <si>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</si>
  <si>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</si>
  <si>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</si>
  <si>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</si>
  <si>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</si>
  <si>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</si>
  <si>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</si>
  <si>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</si>
  <si>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</si>
  <si>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</si>
  <si>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</si>
  <si>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</si>
  <si>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</si>
  <si>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</si>
  <si>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</si>
  <si>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</si>
  <si>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</si>
  <si>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</si>
  <si>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</si>
  <si>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</si>
  <si>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</si>
  <si>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</si>
  <si>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</si>
  <si>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</si>
  <si>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</si>
  <si>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</si>
  <si>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</si>
  <si>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</si>
  <si>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</si>
  <si>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</si>
  <si>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</si>
  <si>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</si>
  <si>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</si>
  <si>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</si>
  <si>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</si>
  <si>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</si>
  <si>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</si>
  <si>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</si>
  <si>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</si>
  <si>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</si>
  <si>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</si>
  <si>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</si>
  <si>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</si>
  <si>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</si>
  <si>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</si>
  <si>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</si>
  <si>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</si>
  <si>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</si>
  <si>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</si>
  <si>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</si>
  <si>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</si>
  <si>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</si>
  <si>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</si>
  <si>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</si>
  <si>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</si>
  <si>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</si>
  <si>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</si>
  <si>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</si>
  <si>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</si>
  <si>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</si>
  <si>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</si>
  <si>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</si>
  <si>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</si>
  <si>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</si>
  <si>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</si>
  <si>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</si>
  <si>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</si>
  <si>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</si>
  <si>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</si>
  <si>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</si>
  <si>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</si>
  <si>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</si>
  <si>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</si>
  <si>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</si>
  <si>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</si>
  <si>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</si>
  <si>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</si>
  <si>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</si>
  <si>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</si>
  <si>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</si>
  <si>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</si>
  <si>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</si>
  <si>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</si>
  <si>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</si>
  <si>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</si>
  <si>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</si>
  <si>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</si>
  <si>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</si>
  <si>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</si>
  <si>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</si>
  <si>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</si>
  <si>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</si>
  <si>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</si>
  <si>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</si>
  <si>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</si>
  <si>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</si>
  <si>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</si>
  <si>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</si>
  <si>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</si>
  <si>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</si>
  <si>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</si>
  <si>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</si>
  <si>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</si>
  <si>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</si>
  <si>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</si>
  <si>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</si>
  <si>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</si>
  <si>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</si>
  <si>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</si>
  <si>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</si>
  <si>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</si>
  <si>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</si>
  <si>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</si>
  <si>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</si>
  <si>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</si>
  <si>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</si>
  <si>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</si>
  <si>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</si>
  <si>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</si>
  <si>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</si>
  <si>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</si>
  <si>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</si>
  <si>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</si>
  <si>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</si>
  <si>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</si>
  <si>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</si>
  <si>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</si>
  <si>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</si>
  <si>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</si>
  <si>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</si>
  <si>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</si>
  <si>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</si>
  <si>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</si>
  <si>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</si>
  <si>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</si>
  <si>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</si>
  <si>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</si>
  <si>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</si>
  <si>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</si>
  <si>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</si>
  <si>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</si>
  <si>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</si>
  <si>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</si>
  <si>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</si>
  <si>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</si>
  <si>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</si>
  <si>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</si>
  <si>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</si>
  <si>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</si>
  <si>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</si>
  <si>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</si>
  <si>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</si>
  <si>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</si>
  <si>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</si>
  <si>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</si>
  <si>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</si>
  <si>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</si>
  <si>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</si>
  <si>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</si>
  <si>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</si>
  <si>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</si>
  <si>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</si>
  <si>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</si>
  <si>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</si>
  <si>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</si>
  <si>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</si>
  <si>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</si>
  <si>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</si>
  <si>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</si>
  <si>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</si>
  <si>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</si>
  <si>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</si>
  <si>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</si>
  <si>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</si>
  <si>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</si>
  <si>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</si>
  <si>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</si>
  <si>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</si>
  <si>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</si>
  <si>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</si>
  <si>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</si>
  <si>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</si>
  <si>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</si>
  <si>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</si>
  <si>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</si>
  <si>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</si>
  <si>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</si>
  <si>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</si>
  <si>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</si>
  <si>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</si>
  <si>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</si>
  <si>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</si>
  <si>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</si>
  <si>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</si>
  <si>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</si>
  <si>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</si>
  <si>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</si>
  <si>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</si>
  <si>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</si>
  <si>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</si>
  <si>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</si>
  <si>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</si>
  <si>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</si>
  <si>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</si>
  <si>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</si>
  <si>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</si>
  <si>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</si>
  <si>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</si>
  <si>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</si>
  <si>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</si>
  <si>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</si>
  <si>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</si>
  <si>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</si>
  <si>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</si>
  <si>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</si>
  <si>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</si>
  <si>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</si>
  <si>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</si>
  <si>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</si>
  <si>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</si>
  <si>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</si>
  <si>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</si>
  <si>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</si>
  <si>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</si>
  <si>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</si>
  <si>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</si>
  <si>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</si>
  <si>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</si>
  <si>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</si>
  <si>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</si>
  <si>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</si>
  <si>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</si>
  <si>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</si>
  <si>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</si>
  <si>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</si>
  <si>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</si>
  <si>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</si>
  <si>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</si>
  <si>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</si>
  <si>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</si>
  <si>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</si>
  <si>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</si>
  <si>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</si>
  <si>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</si>
  <si>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</si>
  <si>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</si>
  <si>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</si>
  <si>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</si>
  <si>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</si>
  <si>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</si>
  <si>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</si>
  <si>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</si>
  <si>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</si>
  <si>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</si>
  <si>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</si>
  <si>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</si>
  <si>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</si>
  <si>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</si>
  <si>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</si>
  <si>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</si>
  <si>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</si>
  <si>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</si>
  <si>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</si>
  <si>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</si>
  <si>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</si>
  <si>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</si>
  <si>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</si>
  <si>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</si>
  <si>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</si>
  <si>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</si>
  <si>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</si>
  <si>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</si>
  <si>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</si>
  <si>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</si>
  <si>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</si>
  <si>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</si>
  <si>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</si>
  <si>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</si>
  <si>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</si>
  <si>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</si>
  <si>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</si>
  <si>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</si>
  <si>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</si>
  <si>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</si>
  <si>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</si>
  <si>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</si>
  <si>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</si>
  <si>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</si>
  <si>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</si>
  <si>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</si>
  <si>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</si>
  <si>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</si>
  <si>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</si>
  <si>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</si>
  <si>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</si>
  <si>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</si>
  <si>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</si>
  <si>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</si>
  <si>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</si>
  <si>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</si>
  <si>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</si>
  <si>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</si>
  <si>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</si>
  <si>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</si>
  <si>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</si>
  <si>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</si>
  <si>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</si>
  <si>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</si>
  <si>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</si>
  <si>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</si>
  <si>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</si>
  <si>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</si>
  <si>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</si>
  <si>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</si>
  <si>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</si>
  <si>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</si>
  <si>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</si>
  <si>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</si>
  <si>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</si>
  <si>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</si>
  <si>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</si>
  <si>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</si>
  <si>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</si>
  <si>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</si>
  <si>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</si>
  <si>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</si>
  <si>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</si>
  <si>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</si>
  <si>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</si>
  <si>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</si>
  <si>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</si>
  <si>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</si>
  <si>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</si>
  <si>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</si>
  <si>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</si>
  <si>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</si>
  <si>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</si>
  <si>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</si>
  <si>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</si>
  <si>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</si>
  <si>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</si>
  <si>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</si>
  <si>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</si>
  <si>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</si>
  <si>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</si>
  <si>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</si>
  <si>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</si>
  <si>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</si>
  <si>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</si>
  <si>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</si>
  <si>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</si>
  <si>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</si>
  <si>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</si>
  <si>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</si>
  <si>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</si>
  <si>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</si>
  <si>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</si>
  <si>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</si>
  <si>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</si>
  <si>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</si>
  <si>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</si>
  <si>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</si>
  <si>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</si>
  <si>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</si>
  <si>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</si>
  <si>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</si>
  <si>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</si>
  <si>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</si>
  <si>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</si>
  <si>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</si>
  <si>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</si>
  <si>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</si>
  <si>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</si>
  <si>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</si>
  <si>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</si>
  <si>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</si>
  <si>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</si>
  <si>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</si>
  <si>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</si>
  <si>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</si>
  <si>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</si>
  <si>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</si>
  <si>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</si>
  <si>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</si>
  <si>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</si>
  <si>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</si>
  <si>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</si>
  <si>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</si>
  <si>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</si>
  <si>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</si>
  <si>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</si>
  <si>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</si>
  <si>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</si>
  <si>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</si>
  <si>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</si>
  <si>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</si>
  <si>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</si>
  <si>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</si>
  <si>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</si>
  <si>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</si>
  <si>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</si>
  <si>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</si>
  <si>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</si>
  <si>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</si>
  <si>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</si>
  <si>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</si>
  <si>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</si>
  <si>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</si>
  <si>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</si>
  <si>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</si>
  <si>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</si>
  <si>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</si>
  <si>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</si>
  <si>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</si>
  <si>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</si>
  <si>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</si>
  <si>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</si>
  <si>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</si>
  <si>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</si>
  <si>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</si>
  <si>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</si>
  <si>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</si>
  <si>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</si>
  <si>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</si>
  <si>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</si>
  <si>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</si>
  <si>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</si>
  <si>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</si>
  <si>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</si>
  <si>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</si>
  <si>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</si>
  <si>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</si>
  <si>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</si>
  <si>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</si>
  <si>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</si>
  <si>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</si>
  <si>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</si>
  <si>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</si>
  <si>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</si>
  <si>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</si>
  <si>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</si>
  <si>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</si>
  <si>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</si>
  <si>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</si>
  <si>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</si>
  <si>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</si>
  <si>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</si>
  <si>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</si>
  <si>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</si>
  <si>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</si>
  <si>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</si>
  <si>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</si>
  <si>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</si>
  <si>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</si>
  <si>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</si>
  <si>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</si>
  <si>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</si>
  <si>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</si>
  <si>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</si>
  <si>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</si>
  <si>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</si>
  <si>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</si>
  <si>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</si>
  <si>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</si>
  <si>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</si>
  <si>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</si>
  <si>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</si>
  <si>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</si>
  <si>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</si>
  <si>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</si>
  <si>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</si>
  <si>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</si>
  <si>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</si>
  <si>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</si>
  <si>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</si>
  <si>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</si>
  <si>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</si>
  <si>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</si>
  <si>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</si>
  <si>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</si>
  <si>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</si>
  <si>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</si>
  <si>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</si>
  <si>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</si>
  <si>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</si>
  <si>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</si>
  <si>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</si>
  <si>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</si>
  <si>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</si>
  <si>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</si>
  <si>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</si>
  <si>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</si>
  <si>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</si>
  <si>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</si>
  <si>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</si>
  <si>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</si>
  <si>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</si>
  <si>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</si>
  <si>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</si>
  <si>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</si>
  <si>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</si>
  <si>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</si>
  <si>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</si>
  <si>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</si>
  <si>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</si>
  <si>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</si>
  <si>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</si>
  <si>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</si>
  <si>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</si>
  <si>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</si>
  <si>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</si>
  <si>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</si>
  <si>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</si>
  <si>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</si>
  <si>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</si>
  <si>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</si>
  <si>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</si>
  <si>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</si>
  <si>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</si>
  <si>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</si>
  <si>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</si>
  <si>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</si>
  <si>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</si>
  <si>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</si>
  <si>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</si>
  <si>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</si>
  <si>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</si>
  <si>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</si>
  <si>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</si>
  <si>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</si>
  <si>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</si>
  <si>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</si>
  <si>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</si>
  <si>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</si>
  <si>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</si>
  <si>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</si>
  <si>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</si>
  <si>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</si>
  <si>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</si>
  <si>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</si>
  <si>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</si>
  <si>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</si>
  <si>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</si>
  <si>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</si>
  <si>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</si>
  <si>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</si>
  <si>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</si>
  <si>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</si>
  <si>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</si>
  <si>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</si>
  <si>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</si>
  <si>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</si>
  <si>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</si>
  <si>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</si>
  <si>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</si>
  <si>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</si>
  <si>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</si>
  <si>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</si>
  <si>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</si>
  <si>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</si>
  <si>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</si>
  <si>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</si>
  <si>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</si>
  <si>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</si>
  <si>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</si>
  <si>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</si>
  <si>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</si>
  <si>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</si>
  <si>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</si>
  <si>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</si>
  <si>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</si>
  <si>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</si>
  <si>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</si>
  <si>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</si>
  <si>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</si>
  <si>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</si>
  <si>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</si>
  <si>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</si>
  <si>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</si>
  <si>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</si>
  <si>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</si>
  <si>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</si>
  <si>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</si>
  <si>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</si>
  <si>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</si>
  <si>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</si>
  <si>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</si>
  <si>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</si>
  <si>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</si>
  <si>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</si>
  <si>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</si>
  <si>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</si>
  <si>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</si>
  <si>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</si>
  <si>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</si>
  <si>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</si>
  <si>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</si>
  <si>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</si>
  <si>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</si>
  <si>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</si>
  <si>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</si>
  <si>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</si>
  <si>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</si>
  <si>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</si>
  <si>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</si>
  <si>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</si>
  <si>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</si>
  <si>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</si>
  <si>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</si>
  <si>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</si>
  <si>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</si>
  <si>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</si>
  <si>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</si>
  <si>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</si>
  <si>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</si>
  <si>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</si>
  <si>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</si>
  <si>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</si>
  <si>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</si>
  <si>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</si>
  <si>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</si>
  <si>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</si>
  <si>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</si>
  <si>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</si>
  <si>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</si>
  <si>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</si>
  <si>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</si>
  <si>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</si>
  <si>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</si>
  <si>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</si>
  <si>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</si>
  <si>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</si>
  <si>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</si>
  <si>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</si>
  <si>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</si>
  <si>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</si>
  <si>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</si>
  <si>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</si>
  <si>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</si>
  <si>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</si>
  <si>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</si>
  <si>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</si>
  <si>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</si>
  <si>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</si>
  <si>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</si>
  <si>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</si>
  <si>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</si>
  <si>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</si>
  <si>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</si>
  <si>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</si>
  <si>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</si>
  <si>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</si>
  <si>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</si>
  <si>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</si>
  <si>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</si>
  <si>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</si>
  <si>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</si>
  <si>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</si>
  <si>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</si>
  <si>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</si>
  <si>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</si>
  <si>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</si>
  <si>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</si>
  <si>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</si>
  <si>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</si>
  <si>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</si>
  <si>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</si>
  <si>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</si>
  <si>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</si>
  <si>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</si>
  <si>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</si>
  <si>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</si>
  <si>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</si>
  <si>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</si>
  <si>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</si>
  <si>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</si>
  <si>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</si>
  <si>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</si>
  <si>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</si>
  <si>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</si>
  <si>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</si>
  <si>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</si>
  <si>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</si>
  <si>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</si>
  <si>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</si>
  <si>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</si>
  <si>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</si>
  <si>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</si>
  <si>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</si>
  <si>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</si>
  <si>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</si>
  <si>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</si>
  <si>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</si>
  <si>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</si>
  <si>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</si>
  <si>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</si>
  <si>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</si>
  <si>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</si>
  <si>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</si>
  <si>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</si>
  <si>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</si>
  <si>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</si>
  <si>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</si>
  <si>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</si>
  <si>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</si>
  <si>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</si>
  <si>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</si>
  <si>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</si>
  <si>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</si>
  <si>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</si>
  <si>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</si>
  <si>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</si>
  <si>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</si>
  <si>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</si>
  <si>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</si>
  <si>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</si>
  <si>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</si>
  <si>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</si>
  <si>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</si>
  <si>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</si>
  <si>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</si>
  <si>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</si>
  <si>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</si>
  <si>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</si>
  <si>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</si>
  <si>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</si>
  <si>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</si>
  <si>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</si>
  <si>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</si>
  <si>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</si>
  <si>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</si>
  <si>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</si>
  <si>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</si>
  <si>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</si>
  <si>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</si>
  <si>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</si>
  <si>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</si>
  <si>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</si>
  <si>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</si>
  <si>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</si>
  <si>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</si>
  <si>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</si>
  <si>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</si>
  <si>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</si>
  <si>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</si>
  <si>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</si>
  <si>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</si>
  <si>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</si>
  <si>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</si>
  <si>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</si>
  <si>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</si>
  <si>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</si>
  <si>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</si>
  <si>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</si>
  <si>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</si>
  <si>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</si>
  <si>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</si>
  <si>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</si>
  <si>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</si>
  <si>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</si>
  <si>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</si>
  <si>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</si>
  <si>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</si>
  <si>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</si>
  <si>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</si>
  <si>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</si>
  <si>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</si>
  <si>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</si>
  <si>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</si>
  <si>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</si>
  <si>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</si>
  <si>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</si>
  <si>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</si>
  <si>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</si>
  <si>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</si>
  <si>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</si>
  <si>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</si>
  <si>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</si>
  <si>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</si>
  <si>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</si>
  <si>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</si>
  <si>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</si>
  <si>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</si>
  <si>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</si>
  <si>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</si>
  <si>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</si>
  <si>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</si>
  <si>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</si>
  <si>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</si>
  <si>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</si>
  <si>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</si>
  <si>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</si>
  <si>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</si>
  <si>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</si>
  <si>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</si>
  <si>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</si>
  <si>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</si>
  <si>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</si>
  <si>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</si>
  <si>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</si>
  <si>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</si>
  <si>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</si>
  <si>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</si>
  <si>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</si>
  <si>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</si>
  <si>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</si>
  <si>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</si>
  <si>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</si>
  <si>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</si>
  <si>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</si>
  <si>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</si>
  <si>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</si>
  <si>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</si>
  <si>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</si>
  <si>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</si>
  <si>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</si>
  <si>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</si>
  <si>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</si>
  <si>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</si>
  <si>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</si>
  <si>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</si>
  <si>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</si>
  <si>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</si>
  <si>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</si>
  <si>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</si>
  <si>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</si>
  <si>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</si>
  <si>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</si>
  <si>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</si>
  <si>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</si>
  <si>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</si>
  <si>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</si>
  <si>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</si>
  <si>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</si>
  <si>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</si>
  <si>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</si>
  <si>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</si>
  <si>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</si>
  <si>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</si>
  <si>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</si>
  <si>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</si>
  <si>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</si>
  <si>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</si>
  <si>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</si>
  <si>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</si>
  <si>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</si>
  <si>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</si>
  <si>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</si>
  <si>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</si>
  <si>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</si>
  <si>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</si>
  <si>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</si>
  <si>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</si>
  <si>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</si>
  <si>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</si>
  <si>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</si>
  <si>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</si>
  <si>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</si>
  <si>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</si>
  <si>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</si>
  <si>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</si>
  <si>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</si>
  <si>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</si>
  <si>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</si>
  <si>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</si>
  <si>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</si>
  <si>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</si>
  <si>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</si>
  <si>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</si>
  <si>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</si>
  <si>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</si>
  <si>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</si>
  <si>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</si>
  <si>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</si>
  <si>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</si>
  <si>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</si>
  <si>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</si>
  <si>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</si>
  <si>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</si>
  <si>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</si>
  <si>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</si>
  <si>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</si>
  <si>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</si>
  <si>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</si>
  <si>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</si>
  <si>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</si>
  <si>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</si>
  <si>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</si>
  <si>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</si>
  <si>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</si>
  <si>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</si>
  <si>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</si>
  <si>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</si>
  <si>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</si>
  <si>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</si>
  <si>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</si>
  <si>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</si>
  <si>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</si>
  <si>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</si>
  <si>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</si>
  <si>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</si>
  <si>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</si>
  <si>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</si>
  <si>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</si>
  <si>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</si>
  <si>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</si>
  <si>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</si>
  <si>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</si>
  <si>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</si>
  <si>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</si>
  <si>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</si>
  <si>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</si>
  <si>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</si>
  <si>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</si>
  <si>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</si>
  <si>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</si>
  <si>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</si>
  <si>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</si>
  <si>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</si>
  <si>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</si>
  <si>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</si>
  <si>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</si>
  <si>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</si>
  <si>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</si>
  <si>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</si>
  <si>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</si>
  <si>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</si>
  <si>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</si>
  <si>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</si>
  <si>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</si>
  <si>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</si>
  <si>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</si>
  <si>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</si>
  <si>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</si>
  <si>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</si>
  <si>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</si>
  <si>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</si>
  <si>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</si>
  <si>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</si>
  <si>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</si>
  <si>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</si>
  <si>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</si>
  <si>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</si>
  <si>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</si>
  <si>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</si>
  <si>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</si>
  <si>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</si>
  <si>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</si>
  <si>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</si>
  <si>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</si>
  <si>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</si>
  <si>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</si>
  <si>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</si>
  <si>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</si>
  <si>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</si>
  <si>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</si>
  <si>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</si>
  <si>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</si>
  <si>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</si>
  <si>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</si>
  <si>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</si>
  <si>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</si>
  <si>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</si>
  <si>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</si>
  <si>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</si>
  <si>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</si>
  <si>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</si>
  <si>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</si>
  <si>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</si>
  <si>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</si>
  <si>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</si>
  <si>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</si>
  <si>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</si>
  <si>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</si>
  <si>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</si>
  <si>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</si>
  <si>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</si>
  <si>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</si>
  <si>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</si>
  <si>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</si>
  <si>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</si>
  <si>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</si>
  <si>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</si>
  <si>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</si>
  <si>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</si>
  <si>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</si>
  <si>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</si>
  <si>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</si>
  <si>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</si>
  <si>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</si>
  <si>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</si>
  <si>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</si>
  <si>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</si>
  <si>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</si>
  <si>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</si>
  <si>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</si>
  <si>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</si>
  <si>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</si>
  <si>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</si>
  <si>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</si>
  <si>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</si>
  <si>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</si>
  <si>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</si>
  <si>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</si>
  <si>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</si>
  <si>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</si>
  <si>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</si>
  <si>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</si>
  <si>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</si>
  <si>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</si>
  <si>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</si>
  <si>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</si>
  <si>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</si>
  <si>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</si>
  <si>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</si>
  <si>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</si>
  <si>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</si>
  <si>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</si>
  <si>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</si>
  <si>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</si>
  <si>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</si>
  <si>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</si>
  <si>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</si>
  <si>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</si>
  <si>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</si>
  <si>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</si>
  <si>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</si>
  <si>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</si>
  <si>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</si>
  <si>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</si>
  <si>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</si>
  <si>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</si>
  <si>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</si>
  <si>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</si>
  <si>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</si>
  <si>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</si>
  <si>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</si>
  <si>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</si>
  <si>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</si>
  <si>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</si>
  <si>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</si>
  <si>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</si>
  <si>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</si>
  <si>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</si>
  <si>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</si>
  <si>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</si>
  <si>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</si>
  <si>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</si>
  <si>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</si>
  <si>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</si>
  <si>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</si>
  <si>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</si>
  <si>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</si>
  <si>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</si>
  <si>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</si>
  <si>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</si>
  <si>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</si>
  <si>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</si>
  <si>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</si>
  <si>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</si>
  <si>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</si>
  <si>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</si>
  <si>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</si>
  <si>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</si>
  <si>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</si>
  <si>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</si>
  <si>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</si>
  <si>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</si>
  <si>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</si>
  <si>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</si>
  <si>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</si>
  <si>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</si>
  <si>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</si>
  <si>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</si>
  <si>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</si>
  <si>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</si>
  <si>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</si>
  <si>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</si>
  <si>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</si>
  <si>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</si>
  <si>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</si>
  <si>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</si>
  <si>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</si>
  <si>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</si>
  <si>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</si>
  <si>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</si>
  <si>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</si>
  <si>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</si>
  <si>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</si>
  <si>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</si>
  <si>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</si>
  <si>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</si>
  <si>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</si>
  <si>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</si>
  <si>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</si>
  <si>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</si>
  <si>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</si>
  <si>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</si>
  <si>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</si>
  <si>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</si>
  <si>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</si>
  <si>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</si>
  <si>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</si>
  <si>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</si>
  <si>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</si>
  <si>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</si>
  <si>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</si>
  <si>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</si>
  <si>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</si>
  <si>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</si>
  <si>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</si>
  <si>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</si>
  <si>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</si>
  <si>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</si>
  <si>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</si>
  <si>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</si>
  <si>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</si>
  <si>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</si>
  <si>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</si>
  <si>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</si>
  <si>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</si>
  <si>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</si>
  <si>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</si>
  <si>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</si>
  <si>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</si>
  <si>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</si>
  <si>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</si>
  <si>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</si>
  <si>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</si>
  <si>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</si>
  <si>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</si>
  <si>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</si>
  <si>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</si>
  <si>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</si>
  <si>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</si>
  <si>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</si>
  <si>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</si>
  <si>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</si>
  <si>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</si>
  <si>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</si>
  <si>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</si>
  <si>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</si>
  <si>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</si>
  <si>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</si>
  <si>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</si>
  <si>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</si>
  <si>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</si>
  <si>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</si>
  <si>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</si>
  <si>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</si>
  <si>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</si>
  <si>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</si>
  <si>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</si>
  <si>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</si>
  <si>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</si>
  <si>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</si>
  <si>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</si>
  <si>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</si>
  <si>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</si>
  <si>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</si>
  <si>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</si>
  <si>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</si>
  <si>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</si>
  <si>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</si>
  <si>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</si>
  <si>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</si>
  <si>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</si>
  <si>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</si>
  <si>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</si>
  <si>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</si>
  <si>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</si>
  <si>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</si>
  <si>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</si>
  <si>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</si>
  <si>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</si>
  <si>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</si>
  <si>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</si>
  <si>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</si>
  <si>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</si>
  <si>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</si>
  <si>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</si>
  <si>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</si>
  <si>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</si>
  <si>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</si>
  <si>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</si>
  <si>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</si>
  <si>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</si>
  <si>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</si>
  <si>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</si>
  <si>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</si>
  <si>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</si>
  <si>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</si>
  <si>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</si>
  <si>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</si>
  <si>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</si>
  <si>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</si>
  <si>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</si>
  <si>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</si>
  <si>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</si>
  <si>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</si>
  <si>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</si>
  <si>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</si>
  <si>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</si>
  <si>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</si>
  <si>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</si>
  <si>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</si>
  <si>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</si>
  <si>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</si>
  <si>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</si>
  <si>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</si>
  <si>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</si>
  <si>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</si>
  <si>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</si>
  <si>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</si>
  <si>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</si>
  <si>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</si>
  <si>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</si>
  <si>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</si>
  <si>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</si>
  <si>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</si>
  <si>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</si>
  <si>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</si>
  <si>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</si>
  <si>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</si>
  <si>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</si>
  <si>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</si>
  <si>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</si>
  <si>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</si>
  <si>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</si>
  <si>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</si>
  <si>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</si>
  <si>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</si>
  <si>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</si>
  <si>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</si>
  <si>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</si>
  <si>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</si>
  <si>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</si>
  <si>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</si>
  <si>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</si>
  <si>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</si>
  <si>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</si>
  <si>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</si>
  <si>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</si>
  <si>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</si>
  <si>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</si>
  <si>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</si>
  <si>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</si>
  <si>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</si>
  <si>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</si>
  <si>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</si>
  <si>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</si>
  <si>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</si>
  <si>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</si>
  <si>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</si>
  <si>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</si>
  <si>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</si>
  <si>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</si>
  <si>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</si>
  <si>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</si>
  <si>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</si>
  <si>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</si>
  <si>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</si>
  <si>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</si>
  <si>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</si>
  <si>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</si>
  <si>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</si>
  <si>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</si>
  <si>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</si>
  <si>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</si>
  <si>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</si>
  <si>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</si>
  <si>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</si>
  <si>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</si>
  <si>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</si>
  <si>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</si>
  <si>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</si>
  <si>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</si>
  <si>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</si>
  <si>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</si>
  <si>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</si>
  <si>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</si>
  <si>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</si>
  <si>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</si>
  <si>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</si>
  <si>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</si>
  <si>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</si>
  <si>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</si>
  <si>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</si>
  <si>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</si>
  <si>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</si>
  <si>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</si>
  <si>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</si>
  <si>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</si>
  <si>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</si>
  <si>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</si>
  <si>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</si>
  <si>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</si>
  <si>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</si>
  <si>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</si>
  <si>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</si>
  <si>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</si>
  <si>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</si>
  <si>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</si>
  <si>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</si>
  <si>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</si>
  <si>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</si>
  <si>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</si>
  <si>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</si>
  <si>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</si>
  <si>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</si>
  <si>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</si>
  <si>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</si>
  <si>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</si>
  <si>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</si>
  <si>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</si>
  <si>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</si>
  <si>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</si>
  <si>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</si>
  <si>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</si>
  <si>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</si>
  <si>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</si>
  <si>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</si>
  <si>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</si>
  <si>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</si>
  <si>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</si>
  <si>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</si>
  <si>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</si>
  <si>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</si>
  <si>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</si>
  <si>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</si>
  <si>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</si>
  <si>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</si>
  <si>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</si>
  <si>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</si>
  <si>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</si>
  <si>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</si>
  <si>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</si>
  <si>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</si>
  <si>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</si>
  <si>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</si>
  <si>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</si>
  <si>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</si>
  <si>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</si>
  <si>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</si>
  <si>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</si>
  <si>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</si>
  <si>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</si>
  <si>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</si>
  <si>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</si>
  <si>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</si>
  <si>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</si>
  <si>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</si>
  <si>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</si>
  <si>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</si>
  <si>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</si>
  <si>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</si>
  <si>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</si>
  <si>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</si>
  <si>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</si>
  <si>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</si>
  <si>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</si>
  <si>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</si>
  <si>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</si>
  <si>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</si>
  <si>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</si>
  <si>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</si>
  <si>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</si>
  <si>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</si>
  <si>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</si>
  <si>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</si>
  <si>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</si>
  <si>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</si>
  <si>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</si>
  <si>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</si>
  <si>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</si>
  <si>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</si>
  <si>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</si>
  <si>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</si>
  <si>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</si>
  <si>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</si>
  <si>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</si>
  <si>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</si>
  <si>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</si>
  <si>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</si>
  <si>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</si>
  <si>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</si>
  <si>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</si>
  <si>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</si>
  <si>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</si>
  <si>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</si>
  <si>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</si>
  <si>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</si>
  <si>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</si>
  <si>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</si>
  <si>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</si>
  <si>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</si>
  <si>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</si>
  <si>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</si>
  <si>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</si>
  <si>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</si>
  <si>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</si>
  <si>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</si>
  <si>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</si>
  <si>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</si>
  <si>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</si>
  <si>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</si>
  <si>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</si>
  <si>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</si>
  <si>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</si>
  <si>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</si>
  <si>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</si>
  <si>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</si>
  <si>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</si>
  <si>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</si>
  <si>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</si>
  <si>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</si>
  <si>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</si>
  <si>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</si>
  <si>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</si>
  <si>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</si>
  <si>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</si>
  <si>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</si>
  <si>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</si>
  <si>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</si>
  <si>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</si>
  <si>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</si>
  <si>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</si>
  <si>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</si>
  <si>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</si>
  <si>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</si>
  <si>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</si>
  <si>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</si>
  <si>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</si>
  <si>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</si>
  <si>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</si>
  <si>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</si>
  <si>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</si>
  <si>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</si>
  <si>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</si>
  <si>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</si>
  <si>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</si>
  <si>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</si>
  <si>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</si>
  <si>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</si>
  <si>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</si>
  <si>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</si>
  <si>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</si>
  <si>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</si>
  <si>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</si>
  <si>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</si>
  <si>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</si>
  <si>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</si>
  <si>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</si>
  <si>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</si>
  <si>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</si>
  <si>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</si>
  <si>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</si>
  <si>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</si>
  <si>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</si>
  <si>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</si>
  <si>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</si>
  <si>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</si>
  <si>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</si>
  <si>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</si>
  <si>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</si>
  <si>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</si>
  <si>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</si>
  <si>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</si>
  <si>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</si>
  <si>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</si>
  <si>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</si>
  <si>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</si>
  <si>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</si>
  <si>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</si>
  <si>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</si>
  <si>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</si>
  <si>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</si>
  <si>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</si>
  <si>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</si>
  <si>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</si>
  <si>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</si>
  <si>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</si>
  <si>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</si>
  <si>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</si>
  <si>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</si>
  <si>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</si>
  <si>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</si>
  <si>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</si>
  <si>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</si>
  <si>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</si>
  <si>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</si>
  <si>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</si>
  <si>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</si>
  <si>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</si>
  <si>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</si>
  <si>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</si>
  <si>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</si>
  <si>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</si>
  <si>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</si>
  <si>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</si>
  <si>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</si>
  <si>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</si>
  <si>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</si>
  <si>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</si>
  <si>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</si>
  <si>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</si>
  <si>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</si>
  <si>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</si>
  <si>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</si>
  <si>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</si>
  <si>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</si>
  <si>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</si>
  <si>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</si>
  <si>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</si>
  <si>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</si>
  <si>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</si>
  <si>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</si>
  <si>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</si>
  <si>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</si>
  <si>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</si>
  <si>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</si>
  <si>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</si>
  <si>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</si>
  <si>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</si>
  <si>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</si>
  <si>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</si>
  <si>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</si>
  <si>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</si>
  <si>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</si>
  <si>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</si>
  <si>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</si>
  <si>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</si>
  <si>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</si>
  <si>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</si>
  <si>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</si>
  <si>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</si>
  <si>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</si>
  <si>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</si>
  <si>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</si>
  <si>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</si>
  <si>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</si>
  <si>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</si>
  <si>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</si>
  <si>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</si>
  <si>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</si>
  <si>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</si>
  <si>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</si>
  <si>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</si>
  <si>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</si>
  <si>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</si>
  <si>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</si>
  <si>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</si>
  <si>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</si>
  <si>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</si>
  <si>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</si>
  <si>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</si>
  <si>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</si>
  <si>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</si>
  <si>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</si>
  <si>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</si>
  <si>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</si>
  <si>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</si>
  <si>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</si>
  <si>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</si>
  <si>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</si>
  <si>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</si>
  <si>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</si>
  <si>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</si>
  <si>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</si>
  <si>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</si>
  <si>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</si>
  <si>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</si>
  <si>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</si>
  <si>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</si>
  <si>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</si>
  <si>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</si>
  <si>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</si>
  <si>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</si>
  <si>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</si>
  <si>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</si>
  <si>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</si>
  <si>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</si>
  <si>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</si>
  <si>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</si>
  <si>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</si>
  <si>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</si>
  <si>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</si>
  <si>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</si>
  <si>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</si>
  <si>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</si>
  <si>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</si>
  <si>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</si>
  <si>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</si>
  <si>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</si>
  <si>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</si>
  <si>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</si>
  <si>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</si>
  <si>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</si>
  <si>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</si>
  <si>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</si>
  <si>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</si>
  <si>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</si>
  <si>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</si>
  <si>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</si>
  <si>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</si>
  <si>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</si>
  <si>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</si>
  <si>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</si>
  <si>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</si>
  <si>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</si>
  <si>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</si>
  <si>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</si>
  <si>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</si>
  <si>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</si>
  <si>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</si>
  <si>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</si>
  <si>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</si>
  <si>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</si>
  <si>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</si>
  <si>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</si>
  <si>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</si>
  <si>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</si>
  <si>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</si>
  <si>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</si>
  <si>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</si>
  <si>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</si>
  <si>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</si>
  <si>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</si>
  <si>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</si>
  <si>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</si>
  <si>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</si>
  <si>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</si>
  <si>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</si>
  <si>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</si>
  <si>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</si>
  <si>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</si>
  <si>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</si>
  <si>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</si>
  <si>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</si>
  <si>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</si>
  <si>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</si>
  <si>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</si>
  <si>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</si>
  <si>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</si>
  <si>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</si>
  <si>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</si>
  <si>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</si>
  <si>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</si>
  <si>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</si>
  <si>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</si>
  <si>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</si>
  <si>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</si>
  <si>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</si>
  <si>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</si>
  <si>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</si>
  <si>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</si>
  <si>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</si>
  <si>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</si>
  <si>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</si>
  <si>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</si>
  <si>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</si>
  <si>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</si>
  <si>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</si>
  <si>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</si>
  <si>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</si>
  <si>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</si>
  <si>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</si>
  <si>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</si>
  <si>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</si>
  <si>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</si>
  <si>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</si>
  <si>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</si>
  <si>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</si>
  <si>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</si>
  <si>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</si>
  <si>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</si>
  <si>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</si>
  <si>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</si>
  <si>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</si>
  <si>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</si>
  <si>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</si>
  <si>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</si>
  <si>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</si>
  <si>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</si>
  <si>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</si>
  <si>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</si>
  <si>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</si>
  <si>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</si>
  <si>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</si>
  <si>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</si>
  <si>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</si>
  <si>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</si>
  <si>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</si>
  <si>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</si>
  <si>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</si>
  <si>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</si>
  <si>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</si>
  <si>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</si>
  <si>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</si>
  <si>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</si>
  <si>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</si>
  <si>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</si>
  <si>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</si>
  <si>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</si>
  <si>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</si>
  <si>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</si>
  <si>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</si>
  <si>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</si>
  <si>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</si>
  <si>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</si>
  <si>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</si>
  <si>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</si>
  <si>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</si>
  <si>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</si>
  <si>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</si>
  <si>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</si>
  <si>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</si>
  <si>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</si>
  <si>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</si>
  <si>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</si>
  <si>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</si>
  <si>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</si>
  <si>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</si>
  <si>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</si>
  <si>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</si>
  <si>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</si>
  <si>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</si>
  <si>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</si>
  <si>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</si>
  <si>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</si>
  <si>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</si>
  <si>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</si>
  <si>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</si>
  <si>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</si>
  <si>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</si>
  <si>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</si>
  <si>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</si>
  <si>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</si>
  <si>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</si>
  <si>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</si>
  <si>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</si>
  <si>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</si>
  <si>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</si>
  <si>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</si>
  <si>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</si>
  <si>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</si>
  <si>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</si>
  <si>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</si>
  <si>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</si>
  <si>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</si>
  <si>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</si>
  <si>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</si>
  <si>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</si>
  <si>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</si>
  <si>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</si>
  <si>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</si>
  <si>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</si>
  <si>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</si>
  <si>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</si>
  <si>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</si>
  <si>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</si>
  <si>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</si>
  <si>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</si>
  <si>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</si>
  <si>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</si>
  <si>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</si>
  <si>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</si>
  <si>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</si>
  <si>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</si>
  <si>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</si>
  <si>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</si>
  <si>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</si>
  <si>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</si>
  <si>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</si>
  <si>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</si>
  <si>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</si>
  <si>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</si>
  <si>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</si>
  <si>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</si>
  <si>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</si>
  <si>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</si>
  <si>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</si>
  <si>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</si>
  <si>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</si>
  <si>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</si>
  <si>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</si>
  <si>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</si>
  <si>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</si>
  <si>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</si>
  <si>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</si>
  <si>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</si>
  <si>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</si>
  <si>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</si>
  <si>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</si>
  <si>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</si>
  <si>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</si>
  <si>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</si>
  <si>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</si>
  <si>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</si>
  <si>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</si>
  <si>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</si>
  <si>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</si>
  <si>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</si>
  <si>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</si>
  <si>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</si>
  <si>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</si>
  <si>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</si>
  <si>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</si>
  <si>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</si>
  <si>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</si>
  <si>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</si>
  <si>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</si>
  <si>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</si>
  <si>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</si>
  <si>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</si>
  <si>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</si>
  <si>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</si>
  <si>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</si>
  <si>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</si>
  <si>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</si>
  <si>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</si>
  <si>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</si>
  <si>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</si>
  <si>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</si>
  <si>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</si>
  <si>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</si>
  <si>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</si>
  <si>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</si>
  <si>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</si>
  <si>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</si>
  <si>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</si>
  <si>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</si>
  <si>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</si>
  <si>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</si>
  <si>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</si>
  <si>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</si>
  <si>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</si>
  <si>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</si>
  <si>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</si>
  <si>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</si>
  <si>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</si>
  <si>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</si>
  <si>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</si>
  <si>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</si>
  <si>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</si>
  <si>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</si>
  <si>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</si>
  <si>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</si>
  <si>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</si>
  <si>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</si>
  <si>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</si>
  <si>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</si>
  <si>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</si>
  <si>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</si>
  <si>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</si>
  <si>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</si>
  <si>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</si>
  <si>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</si>
  <si>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</si>
  <si>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</si>
  <si>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</si>
  <si>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</si>
  <si>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</si>
  <si>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</si>
  <si>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</si>
  <si>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</si>
  <si>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</si>
  <si>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</si>
  <si>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</si>
  <si>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</si>
  <si>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</si>
  <si>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</si>
  <si>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</si>
  <si>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</si>
  <si>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</si>
  <si>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</si>
  <si>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</si>
  <si>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</si>
  <si>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</si>
  <si>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</si>
  <si>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</si>
  <si>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</si>
  <si>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</si>
  <si>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</si>
  <si>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</si>
  <si>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</si>
  <si>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</si>
  <si>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</si>
  <si>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</si>
  <si>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</si>
  <si>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</si>
  <si>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</si>
  <si>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</si>
  <si>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</si>
  <si>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</si>
  <si>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</si>
  <si>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</si>
  <si>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</si>
  <si>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</si>
  <si>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</si>
  <si>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</si>
  <si>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</si>
  <si>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</si>
  <si>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</si>
  <si>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</si>
  <si>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</si>
  <si>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</si>
  <si>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</si>
  <si>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</si>
  <si>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</si>
  <si>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</si>
  <si>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</si>
  <si>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</si>
  <si>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</si>
  <si>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</si>
  <si>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</si>
  <si>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</si>
  <si>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</si>
  <si>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</si>
  <si>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</si>
  <si>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</si>
  <si>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</si>
  <si>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</si>
  <si>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</si>
  <si>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</si>
  <si>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</si>
  <si>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</si>
  <si>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</si>
  <si>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</si>
  <si>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</si>
  <si>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</si>
  <si>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</si>
  <si>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</si>
  <si>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</si>
  <si>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</si>
  <si>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</si>
  <si>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</si>
  <si>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</si>
  <si>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</si>
  <si>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</si>
  <si>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</si>
  <si>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</si>
  <si>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</si>
  <si>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</si>
  <si>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</si>
  <si>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</si>
  <si>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</si>
  <si>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</si>
  <si>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</si>
  <si>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</si>
  <si>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</si>
  <si>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</si>
  <si>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</si>
  <si>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</si>
  <si>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</si>
  <si>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</si>
  <si>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</si>
  <si>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</si>
  <si>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</si>
  <si>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</si>
  <si>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</si>
  <si>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</si>
  <si>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</si>
  <si>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</si>
  <si>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</si>
  <si>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</si>
  <si>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</si>
  <si>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</si>
  <si>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</si>
  <si>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</si>
  <si>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</si>
  <si>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</si>
  <si>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</si>
  <si>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</si>
  <si>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</si>
  <si>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</si>
  <si>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</si>
  <si>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</si>
  <si>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</si>
  <si>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</si>
  <si>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</si>
  <si>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</si>
  <si>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</si>
  <si>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</si>
  <si>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</si>
  <si>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</si>
  <si>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</si>
  <si>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</si>
  <si>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</si>
  <si>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</si>
  <si>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</si>
  <si>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</si>
  <si>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</si>
  <si>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</si>
  <si>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</si>
  <si>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</si>
  <si>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</si>
  <si>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</si>
  <si>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</si>
  <si>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</si>
  <si>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</si>
  <si>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</si>
  <si>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</si>
  <si>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</si>
  <si>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</si>
  <si>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</si>
  <si>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</si>
  <si>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</si>
  <si>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</si>
  <si>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</si>
  <si>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</si>
  <si>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</si>
  <si>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</si>
  <si>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</si>
  <si>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</si>
  <si>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</si>
  <si>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</si>
  <si>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</si>
  <si>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</si>
  <si>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</si>
  <si>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</si>
  <si>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</si>
  <si>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</si>
  <si>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</si>
  <si>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</si>
  <si>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</si>
  <si>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</si>
  <si>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</si>
  <si>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</si>
  <si>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</si>
  <si>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</si>
  <si>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</si>
  <si>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</si>
  <si>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</si>
  <si>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</si>
  <si>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</si>
  <si>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</si>
  <si>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</si>
  <si>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</si>
  <si>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</si>
  <si>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</si>
  <si>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</si>
  <si>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</si>
  <si>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</si>
  <si>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</si>
  <si>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</si>
  <si>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</si>
  <si>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</si>
  <si>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</si>
  <si>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</si>
  <si>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</si>
  <si>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</si>
  <si>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</si>
  <si>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</si>
  <si>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</si>
  <si>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</si>
  <si>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</si>
  <si>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</si>
  <si>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</si>
  <si>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</si>
  <si>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</si>
  <si>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</si>
  <si>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</si>
  <si>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</si>
  <si>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</si>
  <si>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</si>
  <si>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</si>
  <si>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</si>
  <si>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</si>
  <si>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</si>
  <si>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</si>
  <si>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</si>
  <si>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</si>
  <si>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</si>
  <si>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</si>
  <si>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</si>
  <si>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</si>
  <si>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</si>
  <si>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</si>
  <si>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</si>
  <si>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</si>
  <si>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</si>
  <si>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</si>
  <si>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</si>
  <si>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</si>
  <si>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</si>
  <si>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</si>
  <si>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</si>
  <si>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</si>
  <si>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</si>
  <si>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</si>
  <si>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</si>
  <si>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</si>
  <si>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</si>
  <si>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</si>
  <si>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</si>
  <si>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</si>
  <si>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</si>
  <si>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</si>
  <si>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</si>
  <si>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</si>
  <si>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</si>
  <si>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</si>
  <si>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</si>
  <si>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</si>
  <si>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</si>
  <si>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</si>
  <si>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</si>
  <si>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</si>
  <si>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</si>
  <si>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</si>
  <si>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</si>
  <si>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</si>
  <si>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</si>
  <si>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</si>
  <si>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</si>
  <si>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</si>
  <si>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</si>
  <si>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</si>
  <si>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</si>
  <si>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</si>
  <si>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</si>
  <si>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</si>
  <si>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</si>
  <si>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</si>
  <si>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</si>
  <si>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</si>
  <si>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</si>
  <si>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</si>
  <si>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</si>
  <si>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</si>
  <si>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</si>
  <si>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</si>
  <si>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</si>
  <si>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</si>
  <si>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</si>
  <si>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</si>
  <si>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</si>
  <si>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</si>
  <si>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</si>
  <si>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</si>
  <si>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</si>
  <si>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</si>
  <si>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</si>
  <si>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</si>
  <si>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</si>
  <si>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</si>
  <si>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</si>
  <si>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</si>
  <si>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</si>
  <si>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</si>
  <si>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</si>
  <si>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</si>
  <si>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</si>
  <si>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</si>
  <si>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</si>
  <si>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</si>
  <si>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</si>
  <si>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</si>
  <si>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</si>
  <si>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</si>
  <si>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</si>
  <si>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</si>
  <si>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</si>
  <si>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</si>
  <si>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</si>
  <si>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</si>
  <si>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</si>
  <si>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</si>
  <si>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</si>
  <si>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</si>
  <si>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</si>
  <si>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</si>
  <si>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</si>
  <si>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</si>
  <si>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</si>
  <si>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</si>
  <si>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</si>
  <si>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</si>
  <si>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</si>
  <si>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</si>
  <si>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</si>
  <si>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</si>
  <si>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</si>
  <si>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</si>
  <si>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</si>
  <si>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</si>
  <si>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</si>
  <si>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</si>
  <si>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</si>
  <si>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</si>
  <si>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</si>
  <si>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</si>
  <si>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</si>
  <si>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</si>
  <si>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</si>
  <si>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</si>
  <si>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</si>
  <si>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</si>
  <si>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</si>
  <si>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</si>
  <si>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</si>
  <si>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</si>
  <si>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</si>
  <si>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</si>
  <si>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</si>
  <si>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</si>
  <si>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</si>
  <si>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</si>
  <si>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</si>
  <si>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</si>
  <si>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</si>
  <si>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</si>
  <si>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</si>
  <si>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</si>
  <si>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</si>
  <si>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</si>
  <si>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</si>
  <si>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</si>
  <si>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</si>
  <si>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</si>
  <si>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</si>
  <si>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</si>
  <si>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</si>
  <si>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</si>
  <si>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</si>
  <si>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</si>
  <si>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</si>
  <si>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</si>
  <si>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</si>
  <si>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</si>
  <si>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</si>
  <si>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</si>
  <si>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</si>
  <si>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</si>
  <si>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</si>
  <si>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</si>
  <si>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</si>
  <si>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</si>
  <si>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</si>
  <si>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</si>
  <si>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</si>
  <si>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</si>
  <si>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</si>
  <si>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</si>
  <si>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</si>
  <si>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</si>
  <si>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</si>
  <si>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</si>
  <si>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</si>
  <si>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</si>
  <si>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</si>
  <si>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</si>
  <si>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</si>
  <si>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</si>
  <si>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</si>
  <si>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</si>
  <si>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</si>
  <si>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</si>
  <si>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</si>
  <si>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</si>
  <si>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</si>
  <si>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</si>
  <si>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</si>
  <si>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</si>
  <si>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</si>
  <si>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</si>
  <si>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</si>
  <si>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</si>
  <si>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</si>
  <si>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</si>
  <si>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</si>
  <si>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</si>
  <si>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</si>
  <si>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</si>
  <si>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</si>
  <si>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</si>
  <si>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</si>
  <si>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</si>
  <si>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</si>
  <si>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</si>
  <si>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</si>
  <si>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</si>
  <si>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</si>
  <si>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</si>
  <si>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</si>
  <si>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</si>
  <si>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</si>
  <si>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</si>
  <si>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</si>
  <si>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</si>
  <si>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</si>
  <si>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</si>
  <si>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</si>
  <si>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</si>
  <si>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</si>
  <si>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</si>
  <si>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</si>
  <si>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</si>
  <si>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</si>
  <si>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</si>
  <si>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</si>
  <si>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</si>
  <si>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</si>
  <si>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</si>
  <si>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</si>
  <si>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</si>
  <si>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</si>
  <si>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</si>
  <si>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</si>
  <si>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</si>
  <si>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</si>
  <si>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</si>
  <si>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</si>
  <si>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</si>
  <si>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</si>
  <si>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</si>
  <si>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</si>
  <si>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</si>
  <si>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</si>
  <si>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</si>
  <si>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</si>
  <si>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</si>
  <si>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</si>
  <si>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</si>
  <si>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</si>
  <si>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</si>
  <si>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</si>
  <si>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</si>
  <si>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</si>
  <si>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</si>
  <si>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</si>
  <si>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</si>
  <si>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</si>
  <si>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</si>
  <si>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</si>
  <si>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</si>
  <si>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</si>
  <si>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</si>
  <si>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</si>
  <si>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</si>
  <si>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</si>
  <si>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</si>
  <si>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</si>
  <si>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</si>
  <si>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</si>
  <si>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</si>
  <si>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</si>
  <si>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</si>
  <si>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</si>
  <si>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</si>
  <si>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</si>
  <si>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</si>
  <si>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</si>
  <si>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</si>
  <si>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</si>
  <si>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</si>
  <si>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</si>
  <si>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</si>
  <si>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</si>
  <si>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</si>
  <si>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</si>
  <si>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</si>
  <si>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</si>
  <si>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</si>
  <si>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</si>
  <si>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</si>
  <si>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</si>
  <si>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</si>
  <si>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</si>
  <si>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</si>
  <si>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</si>
  <si>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</si>
  <si>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</si>
  <si>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</si>
  <si>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</si>
  <si>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</si>
  <si>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</si>
  <si>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</si>
  <si>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</si>
  <si>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</si>
  <si>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</si>
  <si>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</si>
  <si>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</si>
  <si>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</si>
  <si>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</si>
  <si>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</si>
  <si>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</si>
  <si>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</si>
  <si>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</si>
  <si>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</si>
  <si>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</si>
  <si>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</si>
  <si>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</si>
  <si>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</si>
  <si>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</si>
  <si>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</si>
  <si>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</si>
  <si>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</si>
  <si>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</si>
  <si>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</si>
  <si>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</si>
  <si>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</si>
  <si>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</si>
  <si>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</si>
  <si>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</si>
  <si>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</si>
  <si>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</si>
  <si>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</si>
  <si>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</si>
  <si>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</si>
  <si>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</si>
  <si>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</si>
  <si>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</si>
  <si>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</si>
  <si>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</si>
  <si>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</si>
  <si>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</si>
  <si>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</si>
  <si>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</si>
  <si>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</si>
  <si>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</si>
  <si>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</si>
  <si>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</si>
  <si>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</si>
  <si>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</si>
  <si>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</si>
  <si>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</si>
  <si>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</si>
  <si>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</si>
  <si>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</si>
  <si>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</si>
  <si>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</si>
  <si>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</si>
  <si>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</si>
  <si>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</si>
  <si>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</si>
  <si>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</si>
  <si>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</si>
  <si>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</si>
  <si>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</si>
  <si>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</si>
  <si>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</si>
  <si>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</si>
  <si>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</si>
  <si>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</si>
  <si>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</si>
  <si>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</si>
  <si>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</si>
  <si>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</si>
  <si>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</si>
  <si>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</si>
  <si>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</si>
  <si>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</si>
  <si>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</si>
  <si>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</si>
  <si>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</si>
  <si>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</si>
  <si>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</si>
  <si>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</si>
  <si>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</si>
  <si>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</si>
  <si>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</si>
  <si>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</si>
  <si>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</si>
  <si>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</si>
  <si>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</si>
  <si>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</si>
  <si>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</si>
  <si>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</si>
  <si>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</si>
  <si>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</si>
  <si>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</si>
  <si>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</si>
  <si>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</si>
  <si>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</si>
  <si>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</si>
  <si>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</si>
  <si>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</si>
  <si>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</si>
  <si>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</si>
  <si>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</si>
  <si>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</si>
  <si>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</si>
  <si>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</si>
  <si>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</si>
  <si>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</si>
  <si>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</si>
  <si>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</si>
  <si>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</si>
  <si>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</si>
  <si>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</si>
  <si>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</si>
  <si>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</si>
  <si>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</si>
  <si>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</si>
  <si>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</si>
  <si>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</si>
  <si>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</si>
  <si>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</si>
  <si>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</si>
  <si>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</si>
  <si>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</si>
  <si>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</si>
  <si>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</si>
  <si>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</si>
  <si>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</si>
  <si>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</si>
  <si>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</si>
  <si>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</si>
  <si>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</si>
  <si>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</si>
  <si>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</si>
  <si>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</si>
  <si>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</si>
  <si>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</si>
  <si>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</si>
  <si>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</si>
  <si>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</si>
  <si>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</si>
  <si>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</si>
  <si>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</si>
  <si>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</si>
  <si>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</si>
  <si>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</si>
  <si>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</si>
  <si>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</si>
  <si>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</si>
  <si>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</si>
  <si>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</si>
  <si>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</si>
  <si>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</si>
  <si>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</si>
  <si>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</si>
  <si>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</si>
  <si>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</si>
  <si>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</si>
  <si>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</si>
  <si>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</si>
  <si>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</si>
  <si>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</si>
  <si>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</si>
  <si>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</si>
  <si>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</si>
  <si>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</si>
  <si>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</si>
  <si>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</si>
  <si>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</si>
  <si>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</si>
  <si>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</si>
  <si>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</si>
  <si>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</si>
  <si>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</si>
  <si>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</si>
  <si>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</si>
  <si>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</si>
  <si>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</si>
  <si>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</si>
  <si>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</si>
  <si>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</si>
  <si>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</si>
  <si>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</si>
  <si>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</si>
  <si>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</si>
  <si>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</si>
  <si>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</si>
  <si>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</si>
  <si>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</si>
  <si>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</si>
  <si>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</si>
  <si>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</si>
  <si>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</si>
  <si>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</si>
  <si>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</si>
  <si>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</si>
  <si>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</si>
  <si>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</si>
  <si>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</si>
  <si>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</si>
  <si>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</si>
  <si>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</si>
  <si>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</si>
  <si>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</si>
  <si>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</si>
  <si>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</si>
  <si>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</si>
  <si>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</si>
  <si>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</si>
  <si>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</si>
  <si>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</si>
  <si>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</si>
  <si>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</si>
  <si>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</si>
  <si>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</si>
  <si>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</si>
  <si>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</si>
  <si>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</si>
  <si>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</si>
  <si>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</si>
  <si>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</si>
  <si>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</si>
  <si>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</si>
  <si>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</si>
  <si>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</si>
  <si>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</si>
  <si>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</si>
  <si>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</si>
  <si>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</si>
  <si>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</si>
  <si>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</si>
  <si>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</si>
  <si>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</si>
  <si>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</si>
  <si>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</si>
  <si>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</si>
  <si>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</si>
  <si>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</si>
  <si>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</si>
  <si>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</si>
  <si>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</si>
  <si>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</si>
  <si>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</si>
  <si>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</si>
  <si>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</si>
  <si>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</si>
  <si>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</si>
  <si>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</si>
  <si>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</si>
  <si>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</si>
  <si>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</si>
  <si>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</si>
  <si>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</si>
  <si>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</si>
  <si>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</si>
  <si>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</si>
  <si>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</si>
  <si>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</si>
  <si>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</si>
  <si>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</si>
  <si>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</si>
  <si>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</si>
  <si>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</si>
  <si>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</si>
  <si>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</si>
  <si>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</si>
  <si>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</si>
  <si>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</si>
  <si>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</si>
  <si>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</si>
  <si>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</si>
  <si>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</si>
  <si>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</si>
  <si>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</si>
  <si>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</si>
  <si>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</si>
  <si>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</si>
  <si>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</si>
  <si>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</si>
  <si>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</si>
  <si>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</si>
  <si>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</si>
  <si>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</si>
  <si>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</si>
  <si>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</si>
  <si>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</si>
  <si>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</si>
  <si>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</si>
  <si>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</si>
  <si>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</si>
  <si>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</si>
  <si>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</si>
  <si>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</si>
  <si>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</si>
  <si>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</si>
  <si>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</si>
  <si>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</si>
  <si>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</si>
  <si>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</si>
  <si>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</si>
  <si>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</si>
  <si>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</si>
  <si>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</si>
  <si>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</si>
  <si>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</si>
  <si>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</si>
  <si>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</si>
  <si>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</si>
  <si>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</si>
  <si>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</si>
  <si>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</si>
  <si>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</si>
  <si>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</si>
  <si>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</si>
  <si>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</si>
  <si>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</si>
  <si>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</si>
  <si>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</si>
  <si>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</si>
  <si>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</si>
  <si>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</si>
  <si>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</si>
  <si>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</si>
  <si>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</si>
  <si>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</si>
  <si>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</si>
  <si>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</si>
  <si>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</si>
  <si>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</si>
  <si>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</si>
  <si>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</si>
  <si>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</si>
  <si>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</si>
  <si>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</si>
  <si>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</si>
  <si>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</si>
  <si>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</si>
  <si>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</si>
  <si>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</si>
  <si>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</si>
  <si>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</si>
  <si>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</si>
  <si>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</si>
  <si>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</si>
  <si>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</si>
  <si>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</si>
  <si>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</si>
  <si>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</si>
  <si>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</si>
  <si>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</si>
  <si>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</si>
  <si>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</si>
  <si>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</si>
  <si>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</si>
  <si>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</si>
  <si>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</si>
  <si>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</si>
  <si>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</si>
  <si>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</si>
  <si>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</si>
  <si>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</si>
  <si>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</si>
  <si>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</si>
  <si>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</si>
  <si>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</si>
  <si>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</si>
  <si>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</si>
  <si>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</si>
  <si>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</si>
  <si>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</si>
  <si>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</si>
  <si>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</si>
  <si>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</si>
  <si>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</si>
  <si>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</si>
  <si>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</si>
  <si>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</si>
  <si>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</si>
  <si>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</si>
  <si>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</si>
  <si>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</si>
  <si>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</si>
  <si>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</si>
  <si>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</si>
  <si>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</si>
  <si>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</si>
  <si>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</si>
  <si>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</si>
  <si>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</si>
  <si>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</si>
  <si>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</si>
  <si>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</si>
  <si>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</si>
  <si>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</si>
  <si>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</si>
  <si>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</si>
  <si>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</si>
  <si>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</si>
  <si>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</si>
  <si>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</si>
  <si>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</si>
  <si>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</si>
  <si>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</si>
  <si>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</si>
  <si>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</si>
  <si>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</si>
  <si>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</si>
  <si>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</si>
  <si>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</si>
  <si>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</si>
  <si>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</si>
  <si>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</si>
  <si>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</si>
  <si>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</si>
  <si>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</si>
  <si>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</si>
  <si>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</si>
  <si>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</si>
  <si>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</si>
  <si>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</si>
  <si>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</si>
  <si>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</si>
  <si>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</si>
  <si>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</si>
  <si>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</si>
  <si>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</si>
  <si>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</si>
  <si>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</si>
  <si>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</si>
  <si>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</si>
  <si>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</si>
  <si>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</si>
  <si>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</si>
  <si>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</si>
  <si>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</si>
  <si>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</si>
  <si>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</si>
  <si>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</si>
  <si>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</si>
  <si>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</si>
  <si>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</si>
  <si>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</si>
  <si>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</si>
  <si>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</si>
  <si>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</si>
  <si>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</si>
  <si>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</si>
  <si>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</si>
  <si>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</si>
  <si>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</si>
  <si>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</si>
  <si>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</si>
  <si>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</si>
  <si>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</si>
  <si>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</si>
  <si>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</si>
  <si>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</si>
  <si>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</si>
  <si>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</si>
  <si>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</si>
  <si>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</si>
  <si>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</si>
  <si>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</si>
  <si>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</si>
  <si>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</si>
  <si>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</si>
  <si>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</si>
  <si>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</si>
  <si>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</si>
  <si>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</si>
  <si>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</si>
  <si>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</si>
  <si>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</si>
  <si>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</si>
  <si>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</si>
  <si>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</si>
  <si>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</si>
  <si>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</si>
  <si>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</si>
  <si>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</si>
  <si>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</si>
  <si>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</si>
  <si>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</si>
  <si>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</si>
  <si>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</si>
  <si>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</si>
  <si>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</si>
  <si>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</si>
  <si>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</si>
  <si>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</si>
  <si>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</si>
  <si>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</si>
  <si>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</si>
  <si>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</si>
  <si>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</si>
  <si>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</si>
  <si>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</si>
  <si>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</si>
  <si>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</si>
  <si>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</si>
  <si>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</si>
  <si>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</si>
  <si>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</si>
  <si>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</si>
  <si>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</si>
  <si>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</si>
  <si>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</si>
  <si>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</si>
  <si>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</si>
  <si>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</si>
  <si>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</si>
  <si>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</si>
  <si>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</si>
  <si>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</si>
  <si>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</si>
  <si>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</si>
  <si>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</si>
  <si>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</si>
  <si>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</si>
  <si>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</si>
  <si>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</si>
  <si>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</si>
  <si>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</si>
  <si>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</si>
  <si>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</si>
  <si>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</si>
  <si>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</si>
  <si>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</si>
  <si>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</si>
  <si>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</si>
  <si>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</si>
  <si>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</si>
  <si>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</si>
  <si>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</si>
  <si>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</si>
  <si>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</si>
  <si>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</si>
  <si>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</si>
  <si>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</si>
  <si>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</si>
  <si>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</si>
  <si>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</si>
  <si>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</si>
  <si>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</si>
  <si>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</si>
  <si>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</si>
  <si>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</si>
  <si>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</si>
  <si>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</si>
  <si>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</si>
  <si>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</si>
  <si>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</si>
  <si>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</si>
  <si>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</si>
  <si>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</si>
  <si>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</si>
  <si>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</si>
  <si>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</si>
  <si>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</si>
  <si>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</si>
  <si>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</si>
  <si>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</si>
  <si>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</si>
  <si>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</si>
  <si>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</si>
  <si>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</si>
  <si>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</si>
  <si>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</si>
  <si>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</si>
  <si>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</si>
  <si>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</si>
  <si>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</si>
  <si>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</si>
  <si>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</si>
  <si>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</si>
  <si>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</si>
  <si>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</si>
  <si>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</si>
  <si>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</si>
  <si>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</si>
  <si>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</si>
  <si>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</si>
  <si>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</si>
  <si>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</si>
  <si>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</si>
  <si>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</si>
  <si>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</si>
  <si>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</si>
  <si>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</si>
  <si>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</si>
  <si>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</si>
  <si>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</si>
  <si>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</si>
  <si>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</si>
  <si>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</si>
  <si>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</si>
  <si>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</si>
  <si>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</si>
  <si>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</si>
  <si>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</si>
  <si>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</si>
  <si>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</si>
  <si>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</si>
  <si>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</si>
  <si>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</si>
  <si>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</si>
  <si>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</si>
  <si>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</si>
  <si>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</si>
  <si>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</si>
  <si>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</si>
  <si>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</si>
  <si>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</si>
  <si>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</si>
  <si>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</si>
  <si>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</si>
  <si>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</si>
  <si>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</si>
  <si>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</si>
  <si>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</si>
  <si>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</si>
  <si>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</si>
  <si>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</si>
  <si>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</si>
  <si>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</si>
  <si>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</si>
  <si>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</si>
  <si>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</si>
  <si>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</si>
  <si>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</si>
  <si>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</si>
  <si>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</si>
  <si>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</si>
  <si>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</si>
  <si>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</si>
  <si>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</si>
  <si>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</si>
  <si>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</si>
  <si>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</si>
  <si>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</si>
  <si>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</si>
  <si>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</si>
  <si>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</si>
  <si>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</si>
  <si>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</si>
  <si>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</si>
  <si>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</si>
  <si>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</si>
  <si>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</si>
  <si>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</si>
  <si>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</si>
  <si>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</si>
  <si>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</si>
  <si>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</si>
  <si>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</si>
  <si>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</si>
  <si>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</si>
  <si>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</si>
  <si>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</si>
  <si>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</si>
  <si>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</si>
  <si>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</si>
  <si>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</si>
  <si>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</si>
  <si>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</si>
  <si>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</si>
  <si>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</si>
  <si>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</si>
  <si>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</si>
  <si>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</si>
  <si>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</si>
  <si>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</si>
  <si>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</si>
  <si>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</si>
  <si>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</si>
  <si>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</si>
  <si>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</si>
  <si>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</si>
  <si>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</si>
  <si>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</si>
  <si>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</si>
  <si>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</si>
  <si>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</si>
  <si>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</si>
  <si>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</si>
  <si>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</si>
  <si>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</si>
  <si>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</si>
  <si>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</si>
  <si>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</si>
  <si>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</si>
  <si>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</si>
  <si>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</si>
  <si>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</si>
  <si>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</si>
  <si>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</si>
  <si>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</si>
  <si>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</si>
  <si>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</si>
  <si>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</si>
  <si>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</si>
  <si>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</si>
  <si>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</si>
  <si>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</si>
  <si>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</si>
  <si>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</si>
  <si>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</si>
  <si>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</si>
  <si>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</si>
  <si>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</si>
  <si>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</si>
  <si>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</si>
  <si>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</si>
  <si>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</si>
  <si>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</si>
  <si>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</si>
  <si>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</si>
  <si>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</si>
  <si>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</si>
  <si>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</si>
  <si>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</si>
  <si>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</si>
  <si>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</si>
  <si>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</si>
  <si>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</si>
  <si>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</si>
  <si>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</si>
  <si>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</si>
  <si>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</si>
  <si>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</si>
  <si>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</si>
  <si>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</si>
  <si>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</si>
  <si>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</si>
  <si>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</si>
  <si>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</si>
  <si>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</si>
  <si>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</si>
  <si>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</si>
  <si>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</si>
  <si>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</si>
  <si>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</si>
  <si>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</si>
  <si>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</si>
  <si>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</si>
  <si>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</si>
  <si>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</si>
  <si>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</si>
  <si>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</si>
  <si>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</si>
  <si>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</si>
  <si>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</si>
  <si>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</si>
  <si>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</si>
  <si>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</si>
  <si>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</si>
  <si>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</si>
  <si>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</si>
  <si>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</si>
  <si>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</si>
  <si>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</si>
  <si>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</si>
  <si>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</si>
  <si>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</si>
  <si>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</si>
  <si>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</si>
  <si>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</si>
  <si>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</si>
  <si>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</si>
  <si>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</si>
  <si>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</si>
  <si>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</si>
  <si>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</si>
  <si>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</si>
  <si>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</si>
  <si>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</si>
  <si>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</si>
  <si>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</si>
  <si>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</si>
  <si>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</si>
  <si>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</si>
  <si>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</si>
  <si>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</si>
  <si>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</si>
  <si>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</si>
  <si>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</si>
  <si>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</si>
  <si>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</si>
  <si>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</si>
  <si>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</si>
  <si>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</si>
  <si>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</si>
  <si>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</si>
  <si>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</si>
  <si>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</si>
  <si>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</si>
  <si>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</si>
  <si>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</si>
  <si>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</si>
  <si>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</si>
  <si>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</si>
  <si>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</si>
  <si>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</si>
  <si>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</si>
  <si>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</si>
  <si>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</si>
  <si>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</si>
  <si>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</si>
  <si>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</si>
  <si>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</si>
  <si>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</si>
  <si>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</si>
  <si>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</si>
  <si>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</si>
  <si>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</si>
  <si>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</si>
  <si>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</si>
  <si>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</si>
  <si>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</si>
  <si>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</si>
  <si>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</si>
  <si>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</si>
  <si>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</si>
  <si>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</si>
  <si>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</si>
  <si>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</si>
  <si>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</si>
  <si>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</si>
  <si>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</si>
  <si>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</si>
  <si>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</si>
  <si>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</si>
  <si>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</si>
  <si>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</si>
  <si>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</si>
  <si>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</si>
  <si>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</si>
  <si>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</si>
  <si>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</si>
  <si>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</si>
  <si>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</si>
  <si>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</si>
  <si>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</si>
  <si>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</si>
  <si>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</si>
  <si>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</si>
  <si>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</si>
  <si>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</si>
  <si>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</si>
  <si>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</si>
  <si>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</si>
  <si>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</si>
  <si>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</si>
  <si>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</si>
  <si>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</si>
  <si>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</si>
  <si>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</si>
  <si>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</si>
  <si>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</si>
  <si>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</si>
  <si>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</si>
  <si>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</si>
  <si>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</si>
  <si>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</si>
  <si>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</si>
  <si>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</si>
  <si>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</si>
  <si>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</si>
  <si>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</si>
  <si>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</si>
  <si>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</si>
  <si>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</si>
  <si>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</si>
  <si>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</si>
  <si>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</si>
  <si>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</si>
  <si>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</si>
  <si>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</si>
  <si>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</si>
  <si>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</si>
  <si>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</si>
  <si>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</si>
  <si>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</si>
  <si>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</si>
  <si>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</si>
  <si>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</si>
  <si>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</si>
  <si>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</si>
  <si>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</si>
  <si>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</si>
  <si>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</si>
  <si>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</si>
  <si>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</si>
  <si>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</si>
  <si>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</si>
  <si>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</si>
  <si>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</si>
  <si>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</si>
  <si>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</si>
  <si>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</si>
  <si>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</si>
  <si>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</si>
  <si>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</si>
  <si>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</si>
  <si>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</si>
  <si>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</si>
  <si>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</si>
  <si>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</si>
  <si>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</si>
  <si>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</si>
  <si>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</si>
  <si>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</si>
  <si>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</si>
  <si>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</si>
  <si>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</si>
  <si>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</si>
  <si>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</si>
  <si>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</si>
  <si>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</si>
  <si>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</si>
  <si>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</si>
  <si>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</si>
  <si>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</si>
  <si>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</si>
  <si>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</si>
  <si>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</si>
  <si>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</si>
  <si>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</si>
  <si>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</si>
  <si>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</si>
  <si>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</si>
  <si>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</si>
  <si>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</si>
  <si>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</si>
  <si>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</si>
  <si>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</si>
  <si>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</si>
  <si>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</si>
  <si>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</si>
  <si>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</si>
  <si>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</si>
  <si>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</si>
  <si>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</si>
  <si>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</si>
  <si>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</si>
  <si>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</si>
  <si>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</si>
  <si>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</si>
  <si>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</si>
  <si>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</si>
  <si>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</si>
  <si>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</si>
  <si>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</si>
  <si>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</si>
  <si>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</si>
  <si>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</si>
  <si>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</si>
  <si>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</si>
  <si>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</si>
  <si>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</si>
  <si>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</si>
  <si>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</si>
  <si>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</si>
  <si>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</si>
  <si>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</si>
  <si>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</si>
  <si>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</si>
  <si>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</si>
  <si>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</si>
  <si>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</si>
  <si>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</si>
  <si>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</si>
  <si>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</si>
  <si>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</si>
  <si>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</si>
  <si>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</si>
  <si>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</si>
  <si>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</si>
  <si>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</si>
  <si>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</si>
  <si>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</si>
  <si>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</si>
  <si>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</si>
  <si>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</si>
  <si>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</si>
  <si>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</si>
  <si>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</si>
  <si>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</si>
  <si>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</si>
  <si>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</si>
  <si>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</si>
  <si>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</si>
  <si>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</si>
  <si>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</si>
  <si>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</si>
  <si>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</si>
  <si>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</si>
  <si>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</si>
  <si>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</si>
  <si>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</si>
  <si>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</si>
  <si>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</si>
  <si>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</si>
  <si>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</si>
  <si>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</si>
  <si>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</si>
  <si>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</si>
  <si>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</si>
  <si>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</si>
  <si>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</si>
  <si>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</si>
  <si>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</si>
  <si>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</si>
  <si>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</si>
  <si>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</si>
  <si>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</si>
  <si>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</si>
  <si>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</si>
  <si>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</si>
  <si>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</si>
  <si>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</si>
  <si>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</si>
  <si>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</si>
  <si>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</si>
  <si>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</si>
  <si>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</si>
  <si>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</si>
  <si>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</si>
  <si>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</si>
  <si>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</si>
  <si>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</si>
  <si>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</si>
  <si>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</si>
  <si>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</si>
  <si>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</si>
  <si>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</si>
  <si>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</si>
  <si>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</si>
  <si>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</si>
  <si>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</si>
  <si>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</si>
  <si>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</si>
  <si>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</si>
  <si>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</si>
  <si>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</si>
  <si>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</si>
  <si>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</si>
  <si>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</si>
  <si>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</si>
  <si>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</si>
  <si>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</si>
  <si>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</si>
  <si>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</si>
  <si>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</si>
  <si>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</si>
  <si>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</si>
  <si>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</si>
  <si>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</si>
  <si>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</si>
  <si>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</si>
  <si>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</si>
  <si>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</si>
  <si>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</si>
  <si>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</si>
  <si>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</si>
  <si>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</si>
  <si>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</si>
  <si>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</si>
  <si>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</si>
  <si>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</si>
  <si>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</si>
  <si>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</si>
  <si>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</si>
  <si>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</si>
  <si>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</si>
  <si>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</si>
  <si>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</si>
  <si>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</si>
  <si>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</si>
  <si>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</si>
  <si>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</si>
  <si>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</si>
  <si>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</si>
  <si>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</si>
  <si>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</si>
  <si>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</si>
  <si>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</si>
  <si>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</si>
  <si>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</si>
  <si>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</si>
  <si>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</si>
  <si>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</si>
  <si>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</si>
  <si>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</si>
  <si>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</si>
  <si>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</si>
  <si>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</si>
  <si>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</si>
  <si>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</si>
  <si>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</si>
  <si>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</si>
  <si>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</si>
  <si>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</si>
  <si>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</si>
  <si>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</si>
  <si>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</si>
  <si>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</si>
  <si>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</si>
  <si>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</si>
  <si>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</si>
  <si>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</si>
  <si>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</si>
  <si>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</si>
  <si>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</si>
  <si>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</si>
  <si>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</si>
  <si>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</si>
  <si>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</si>
  <si>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</si>
  <si>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</si>
  <si>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</si>
  <si>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</si>
  <si>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</si>
  <si>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</si>
  <si>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</si>
  <si>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</si>
  <si>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</si>
  <si>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</si>
  <si>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</si>
  <si>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</si>
  <si>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</si>
  <si>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</si>
  <si>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</si>
  <si>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</si>
  <si>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</si>
  <si>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</si>
  <si>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</si>
  <si>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</si>
  <si>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</si>
  <si>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</si>
  <si>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</si>
  <si>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</si>
  <si>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</si>
  <si>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</si>
  <si>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</si>
  <si>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</si>
  <si>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</si>
  <si>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</si>
  <si>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</si>
  <si>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</si>
  <si>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</si>
  <si>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</si>
  <si>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</si>
  <si>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</si>
  <si>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</si>
  <si>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</si>
  <si>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</si>
  <si>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</si>
  <si>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</si>
  <si>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</si>
  <si>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</si>
  <si>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</si>
  <si>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</si>
  <si>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</si>
  <si>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</si>
  <si>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</si>
  <si>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</si>
  <si>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</si>
  <si>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</si>
  <si>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</si>
  <si>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</si>
  <si>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</si>
  <si>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</si>
  <si>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</si>
  <si>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</si>
  <si>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</si>
  <si>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</si>
  <si>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</si>
  <si>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</si>
  <si>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</si>
  <si>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</si>
  <si>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</si>
  <si>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</si>
  <si>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</si>
  <si>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</si>
  <si>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</si>
  <si>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</si>
  <si>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</si>
  <si>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</si>
  <si>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</si>
  <si>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</si>
  <si>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</si>
  <si>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</si>
  <si>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</si>
  <si>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</si>
  <si>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</si>
  <si>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</si>
  <si>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</si>
  <si>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</si>
  <si>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</si>
  <si>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</si>
  <si>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</si>
  <si>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</si>
  <si>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</si>
  <si>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</si>
  <si>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</si>
  <si>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</si>
  <si>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</si>
  <si>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</si>
  <si>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</si>
  <si>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</si>
  <si>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</si>
  <si>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</si>
  <si>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</si>
  <si>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</si>
  <si>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</si>
  <si>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</si>
  <si>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</si>
  <si>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</si>
  <si>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</si>
  <si>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</si>
  <si>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</si>
  <si>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</si>
  <si>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</si>
  <si>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</si>
  <si>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</si>
  <si>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</si>
  <si>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</si>
  <si>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</si>
  <si>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</si>
  <si>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</si>
  <si>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</si>
  <si>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</si>
  <si>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</si>
  <si>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</si>
  <si>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</si>
  <si>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</si>
  <si>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</si>
  <si>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</si>
  <si>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</si>
  <si>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</si>
  <si>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</si>
  <si>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</si>
  <si>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</si>
  <si>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</si>
  <si>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</si>
  <si>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</si>
  <si>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</si>
  <si>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</si>
  <si>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</si>
  <si>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</si>
  <si>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</si>
  <si>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</si>
  <si>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</si>
  <si>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</si>
  <si>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</si>
  <si>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</si>
  <si>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</si>
  <si>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</si>
  <si>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</si>
  <si>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</si>
  <si>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</si>
  <si>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</si>
  <si>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</si>
  <si>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</si>
  <si>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</si>
  <si>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</si>
  <si>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</si>
  <si>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</si>
  <si>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</si>
  <si>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</si>
  <si>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</si>
  <si>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</si>
  <si>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</si>
  <si>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</si>
  <si>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</si>
  <si>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</si>
  <si>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</si>
  <si>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</si>
  <si>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</si>
  <si>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</si>
  <si>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</si>
  <si>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</si>
  <si>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</si>
  <si>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</si>
  <si>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</si>
  <si>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</si>
  <si>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</si>
  <si>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</si>
  <si>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</si>
  <si>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</si>
  <si>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</si>
  <si>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</si>
  <si>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</si>
  <si>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</si>
  <si>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</si>
  <si>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</si>
  <si>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</si>
  <si>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</si>
  <si>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</si>
  <si>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</si>
  <si>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</si>
  <si>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</si>
  <si>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</si>
  <si>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</si>
  <si>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</si>
  <si>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</si>
  <si>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</si>
  <si>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</si>
  <si>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</si>
  <si>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</si>
  <si>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</si>
  <si>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</si>
  <si>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</si>
  <si>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</si>
  <si>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</si>
  <si>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</si>
  <si>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</si>
  <si>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</si>
  <si>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</si>
  <si>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</si>
  <si>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</si>
  <si>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</si>
  <si>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</si>
  <si>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</si>
  <si>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</si>
  <si>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</si>
  <si>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</si>
  <si>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</si>
  <si>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</si>
  <si>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</si>
  <si>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</si>
  <si>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</si>
  <si>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</si>
  <si>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</si>
  <si>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</si>
  <si>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</si>
  <si>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</si>
  <si>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</si>
  <si>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</si>
  <si>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</si>
  <si>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</si>
  <si>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</si>
  <si>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</si>
  <si>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</si>
  <si>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</si>
  <si>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</si>
  <si>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</si>
  <si>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</si>
  <si>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</si>
  <si>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</si>
  <si>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</si>
  <si>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</si>
  <si>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</si>
  <si>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</si>
  <si>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</si>
  <si>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</si>
  <si>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</si>
  <si>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</si>
  <si>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</si>
  <si>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</si>
  <si>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</si>
  <si>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</si>
  <si>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</si>
  <si>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</si>
  <si>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</si>
  <si>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</si>
  <si>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</si>
  <si>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</si>
  <si>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</si>
  <si>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</si>
  <si>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</si>
  <si>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</si>
  <si>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</si>
  <si>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</si>
  <si>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</si>
  <si>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</si>
  <si>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</si>
  <si>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</si>
  <si>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</si>
  <si>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</si>
  <si>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</si>
  <si>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</si>
  <si>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</si>
  <si>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</si>
  <si>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</si>
  <si>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</si>
  <si>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</si>
  <si>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</si>
  <si>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</si>
  <si>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</si>
  <si>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</si>
  <si>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</si>
  <si>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</si>
  <si>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</si>
  <si>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</si>
  <si>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</si>
  <si>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</si>
  <si>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</si>
  <si>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</si>
  <si>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</si>
  <si>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</si>
  <si>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</si>
  <si>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</si>
  <si>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</si>
  <si>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</si>
  <si>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</si>
  <si>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</si>
  <si>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</si>
  <si>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</si>
  <si>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</si>
  <si>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</si>
  <si>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</si>
  <si>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</si>
  <si>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</si>
  <si>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</si>
  <si>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</si>
  <si>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</si>
  <si>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</si>
  <si>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</si>
  <si>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</si>
  <si>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</si>
  <si>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</si>
  <si>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</si>
  <si>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</si>
  <si>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</si>
  <si>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</si>
  <si>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</si>
  <si>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</si>
  <si>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</si>
  <si>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</si>
  <si>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</si>
  <si>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</si>
  <si>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</si>
  <si>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</si>
  <si>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</si>
  <si>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</si>
  <si>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</si>
  <si>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</si>
  <si>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</si>
  <si>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</si>
  <si>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</si>
  <si>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</si>
  <si>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</si>
  <si>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</si>
  <si>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</si>
  <si>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</si>
  <si>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</si>
  <si>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</si>
  <si>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</si>
  <si>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</si>
  <si>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</si>
  <si>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</si>
  <si>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</si>
  <si>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</si>
  <si>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</si>
  <si>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</si>
  <si>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</si>
  <si>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</si>
  <si>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</si>
  <si>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</si>
  <si>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</si>
  <si>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</si>
  <si>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</si>
  <si>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</si>
  <si>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</si>
  <si>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</si>
  <si>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</si>
  <si>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</si>
  <si>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</si>
  <si>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</si>
  <si>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</si>
  <si>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</si>
  <si>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</si>
  <si>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</si>
  <si>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</si>
  <si>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</si>
  <si>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</si>
  <si>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</si>
  <si>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</si>
  <si>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</si>
  <si>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</si>
  <si>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</si>
  <si>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</si>
  <si>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</si>
  <si>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</si>
  <si>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</si>
  <si>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</si>
  <si>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</si>
  <si>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</si>
  <si>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</si>
  <si>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</si>
  <si>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</si>
  <si>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</si>
  <si>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</si>
  <si>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</si>
  <si>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</si>
  <si>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</si>
  <si>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</si>
  <si>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</si>
  <si>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</si>
  <si>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</si>
  <si>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</si>
  <si>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</si>
  <si>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</si>
  <si>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</si>
  <si>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</si>
  <si>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</si>
  <si>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</si>
  <si>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</si>
  <si>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</si>
  <si>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</si>
  <si>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</si>
  <si>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</si>
  <si>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</si>
  <si>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</si>
  <si>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</si>
  <si>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</si>
  <si>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</si>
  <si>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</si>
  <si>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</si>
  <si>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</si>
  <si>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</si>
  <si>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</si>
  <si>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</si>
  <si>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</si>
  <si>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</si>
  <si>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</si>
  <si>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</si>
  <si>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</si>
  <si>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</si>
  <si>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</si>
  <si>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</si>
  <si>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</si>
  <si>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</si>
  <si>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</si>
  <si>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</si>
  <si>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</si>
  <si>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</si>
  <si>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</si>
  <si>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</si>
  <si>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</si>
  <si>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</si>
  <si>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</si>
  <si>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</si>
  <si>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</si>
  <si>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</si>
  <si>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</si>
  <si>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</si>
  <si>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</si>
  <si>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</si>
  <si>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</si>
  <si>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</si>
  <si>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</si>
  <si>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</si>
  <si>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</si>
  <si>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</si>
  <si>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</si>
  <si>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</si>
  <si>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</si>
  <si>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</si>
  <si>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</si>
  <si>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</si>
  <si>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</si>
  <si>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</si>
  <si>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</si>
  <si>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</si>
  <si>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</si>
  <si>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</si>
  <si>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</si>
  <si>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</si>
  <si>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</si>
  <si>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</si>
  <si>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</si>
  <si>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</si>
  <si>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</si>
  <si>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</si>
  <si>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</si>
  <si>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</si>
  <si>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</si>
  <si>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</si>
  <si>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</si>
  <si>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</si>
  <si>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</si>
  <si>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</si>
  <si>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</si>
  <si>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</si>
  <si>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</si>
  <si>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</si>
  <si>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</si>
  <si>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</si>
  <si>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</si>
  <si>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</si>
  <si>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</si>
  <si>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</si>
  <si>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</si>
  <si>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</si>
  <si>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</si>
  <si>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</si>
  <si>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</si>
  <si>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</si>
  <si>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</si>
  <si>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</si>
  <si>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</si>
  <si>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</si>
  <si>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</si>
  <si>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</si>
  <si>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</si>
  <si>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</si>
  <si>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</si>
  <si>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</si>
  <si>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</si>
  <si>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</si>
  <si>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</si>
  <si>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</si>
  <si>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</si>
  <si>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</si>
  <si>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</si>
  <si>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</si>
  <si>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</si>
  <si>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</si>
  <si>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</si>
  <si>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</si>
  <si>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</si>
  <si>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</si>
  <si>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</si>
  <si>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</si>
  <si>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</si>
  <si>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</si>
  <si>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</si>
  <si>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</si>
  <si>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</si>
  <si>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</si>
  <si>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</si>
  <si>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</si>
  <si>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</si>
  <si>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</si>
  <si>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</si>
  <si>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</si>
  <si>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</si>
  <si>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</si>
  <si>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</si>
  <si>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</si>
  <si>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</si>
  <si>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</si>
  <si>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</si>
  <si>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</si>
  <si>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</si>
  <si>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</si>
  <si>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</si>
  <si>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</si>
  <si>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</si>
  <si>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</si>
  <si>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</si>
  <si>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</si>
  <si>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</si>
  <si>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</si>
  <si>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</si>
  <si>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</si>
  <si>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</si>
  <si>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</si>
  <si>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</si>
  <si>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</si>
  <si>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</si>
  <si>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</si>
  <si>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</si>
  <si>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</si>
  <si>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</si>
  <si>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</si>
  <si>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</si>
  <si>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</si>
  <si>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</si>
  <si>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</si>
  <si>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</si>
  <si>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</si>
  <si>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</si>
  <si>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</si>
  <si>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</si>
  <si>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</si>
  <si>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</si>
  <si>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</si>
  <si>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</si>
  <si>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</si>
  <si>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</si>
  <si>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</si>
  <si>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</si>
  <si>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</si>
  <si>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</si>
  <si>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</si>
  <si>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</si>
  <si>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</si>
  <si>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</si>
  <si>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</si>
  <si>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</si>
  <si>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</si>
  <si>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</si>
  <si>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</si>
  <si>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</si>
  <si>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</si>
  <si>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</si>
  <si>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</si>
  <si>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</si>
  <si>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</si>
  <si>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</si>
  <si>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</si>
  <si>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</si>
  <si>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</si>
  <si>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</si>
  <si>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</si>
  <si>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</si>
  <si>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</si>
  <si>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</si>
  <si>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</si>
  <si>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</si>
  <si>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</si>
  <si>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</si>
  <si>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</si>
  <si>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</si>
  <si>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</si>
  <si>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</si>
  <si>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</si>
  <si>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</si>
  <si>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</si>
  <si>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</si>
  <si>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</si>
  <si>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</si>
  <si>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</si>
  <si>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</si>
  <si>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</si>
  <si>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</si>
  <si>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</si>
  <si>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</si>
  <si>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</si>
  <si>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</si>
  <si>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</si>
  <si>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</si>
  <si>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</si>
  <si>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</si>
  <si>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</si>
  <si>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</si>
  <si>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</si>
  <si>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</si>
  <si>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</si>
  <si>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</si>
  <si>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</si>
  <si>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</si>
  <si>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</si>
  <si>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</si>
  <si>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</si>
  <si>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</si>
  <si>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</si>
  <si>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</si>
  <si>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</si>
  <si>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</si>
  <si>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</si>
  <si>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</si>
  <si>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</si>
  <si>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</si>
  <si>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</si>
  <si>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</si>
  <si>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</si>
  <si>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</si>
  <si>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</si>
  <si>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</si>
  <si>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</si>
  <si>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</si>
  <si>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</si>
  <si>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</si>
  <si>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</si>
  <si>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</si>
  <si>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</si>
  <si>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</si>
  <si>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</si>
  <si>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</si>
  <si>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</si>
  <si>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</si>
  <si>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</si>
  <si>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</si>
  <si>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</si>
  <si>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</si>
  <si>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</si>
  <si>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</si>
  <si>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</si>
  <si>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</si>
  <si>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</si>
  <si>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</si>
  <si>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</si>
  <si>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</si>
  <si>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</si>
  <si>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</si>
  <si>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</si>
  <si>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</si>
  <si>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</si>
  <si>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</si>
  <si>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</si>
  <si>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</si>
  <si>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</si>
  <si>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</si>
  <si>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</si>
  <si>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</si>
  <si>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</si>
  <si>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</si>
  <si>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</si>
  <si>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</si>
  <si>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</si>
  <si>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</si>
  <si>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</si>
  <si>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</si>
  <si>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</si>
  <si>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</si>
  <si>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</si>
  <si>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</si>
  <si>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</si>
  <si>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</si>
  <si>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</si>
  <si>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</si>
  <si>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</si>
  <si>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</si>
  <si>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</si>
  <si>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</si>
  <si>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</si>
  <si>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</si>
  <si>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</si>
  <si>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</si>
  <si>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</si>
  <si>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</si>
  <si>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</si>
  <si>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</si>
  <si>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</si>
  <si>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</si>
  <si>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</si>
  <si>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</si>
  <si>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</si>
  <si>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</si>
  <si>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</si>
  <si>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</si>
  <si>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</si>
  <si>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</si>
  <si>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</si>
  <si>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</si>
  <si>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</si>
  <si>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</si>
  <si>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</si>
  <si>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</si>
  <si>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</si>
  <si>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</si>
  <si>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</si>
  <si>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</si>
  <si>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</si>
  <si>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</si>
  <si>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</si>
  <si>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</si>
  <si>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</si>
  <si>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</si>
  <si>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</si>
  <si>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</si>
  <si>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</si>
  <si>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</si>
  <si>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</si>
  <si>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</si>
  <si>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</si>
  <si>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</si>
  <si>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</si>
  <si>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</si>
  <si>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</si>
  <si>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</si>
  <si>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</si>
  <si>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</si>
  <si>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</si>
  <si>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</si>
  <si>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</si>
  <si>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</si>
  <si>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</si>
  <si>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</si>
  <si>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</si>
  <si>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</si>
  <si>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</si>
  <si>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</si>
  <si>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</si>
  <si>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</si>
  <si>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</si>
  <si>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</si>
  <si>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</si>
  <si>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</si>
  <si>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</si>
  <si>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</si>
  <si>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</si>
  <si>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</si>
  <si>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</si>
  <si>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</si>
  <si>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</si>
  <si>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</si>
  <si>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</si>
  <si>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</si>
  <si>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</si>
  <si>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</si>
  <si>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</si>
  <si>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</si>
  <si>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</si>
  <si>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</si>
  <si>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</si>
  <si>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</si>
  <si>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</si>
  <si>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</si>
  <si>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</si>
  <si>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</si>
  <si>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</si>
  <si>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</si>
  <si>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</si>
  <si>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</si>
  <si>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</si>
  <si>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</si>
  <si>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</si>
  <si>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</si>
  <si>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</si>
  <si>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</si>
  <si>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</si>
  <si>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</si>
  <si>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</si>
  <si>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</si>
  <si>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</si>
  <si>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</si>
  <si>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</si>
  <si>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</si>
  <si>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</si>
  <si>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</si>
  <si>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</si>
  <si>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</si>
  <si>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</si>
  <si>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</si>
  <si>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</si>
  <si>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</si>
  <si>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</si>
  <si>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</si>
  <si>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</si>
  <si>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</si>
  <si>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</si>
  <si>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</si>
  <si>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</si>
  <si>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</si>
  <si>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</si>
  <si>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</si>
  <si>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</si>
  <si>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</si>
  <si>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</si>
  <si>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</si>
  <si>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</si>
  <si>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</si>
  <si>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</si>
  <si>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</si>
  <si>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</si>
  <si>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</si>
  <si>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</si>
  <si>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</si>
  <si>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</si>
  <si>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</si>
  <si>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</si>
  <si>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</si>
  <si>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</si>
  <si>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</si>
  <si>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</si>
  <si>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</si>
  <si>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</si>
  <si>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</si>
  <si>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</si>
  <si>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</si>
  <si>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</si>
  <si>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</si>
  <si>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</si>
  <si>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</si>
  <si>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</si>
  <si>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</si>
  <si>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</si>
  <si>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</si>
  <si>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</si>
  <si>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</si>
  <si>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</si>
  <si>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</si>
  <si>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</si>
  <si>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</si>
  <si>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</si>
  <si>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</si>
  <si>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</si>
  <si>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</si>
  <si>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</si>
  <si>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</si>
  <si>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</si>
  <si>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</si>
  <si>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</si>
  <si>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</si>
  <si>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</si>
  <si>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</si>
  <si>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</si>
  <si>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</si>
  <si>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</si>
  <si>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</si>
  <si>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</si>
  <si>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</si>
  <si>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</si>
  <si>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</si>
  <si>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</si>
  <si>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</si>
  <si>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</si>
  <si>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</si>
  <si>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</si>
  <si>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</si>
  <si>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</si>
  <si>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</si>
  <si>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</si>
  <si>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</si>
  <si>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</si>
  <si>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</si>
  <si>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</si>
  <si>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</si>
  <si>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</si>
  <si>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</si>
  <si>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</si>
  <si>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</si>
  <si>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</si>
  <si>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</si>
  <si>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</si>
  <si>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</si>
  <si>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</si>
  <si>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</si>
  <si>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</si>
  <si>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</si>
  <si>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</si>
  <si>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</si>
  <si>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</si>
  <si>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</si>
  <si>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</si>
  <si>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</si>
  <si>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</si>
  <si>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</si>
  <si>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</si>
  <si>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</si>
  <si>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</si>
  <si>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</si>
  <si>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</si>
  <si>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</si>
  <si>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</si>
  <si>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</si>
  <si>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</si>
  <si>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</si>
  <si>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</si>
  <si>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</si>
  <si>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</si>
  <si>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</si>
  <si>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</si>
  <si>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</si>
  <si>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</si>
  <si>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</si>
  <si>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</si>
  <si>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</si>
  <si>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</si>
  <si>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</si>
  <si>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</si>
  <si>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</si>
  <si>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</si>
  <si>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</si>
  <si>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</si>
  <si>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</si>
  <si>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</si>
  <si>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</si>
  <si>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</si>
  <si>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</si>
  <si>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</si>
  <si>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</si>
  <si>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</si>
  <si>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</si>
  <si>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</si>
  <si>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</si>
  <si>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</si>
  <si>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</si>
  <si>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</si>
  <si>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</si>
  <si>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</si>
  <si>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</si>
  <si>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</si>
  <si>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</si>
  <si>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</si>
  <si>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</si>
  <si>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</si>
  <si>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</si>
  <si>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</si>
  <si>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</si>
  <si>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</si>
  <si>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</si>
  <si>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</si>
  <si>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</si>
  <si>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</si>
  <si>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</si>
  <si>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</si>
  <si>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</si>
  <si>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</si>
  <si>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</si>
  <si>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</si>
  <si>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</si>
  <si>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</si>
  <si>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</si>
  <si>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</si>
  <si>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</si>
  <si>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</si>
  <si>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</si>
  <si>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</si>
  <si>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</si>
  <si>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</si>
  <si>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</si>
  <si>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</si>
  <si>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</si>
  <si>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</si>
  <si>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</si>
  <si>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</si>
  <si>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</si>
  <si>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</si>
  <si>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</si>
  <si>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</si>
  <si>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</si>
  <si>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</si>
  <si>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</si>
  <si>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</si>
  <si>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</si>
  <si>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</si>
  <si>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</si>
  <si>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</si>
  <si>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</si>
  <si>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</si>
  <si>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</si>
  <si>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</si>
  <si>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</si>
  <si>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</si>
  <si>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</si>
  <si>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</si>
  <si>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</si>
  <si>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</si>
  <si>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</si>
  <si>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</si>
  <si>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</si>
  <si>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</si>
  <si>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</si>
  <si>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</si>
  <si>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</si>
  <si>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</si>
  <si>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</si>
  <si>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</si>
  <si>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</si>
  <si>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</si>
  <si>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</si>
  <si>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</si>
  <si>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</si>
  <si>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</si>
  <si>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</si>
  <si>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</si>
  <si>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</si>
  <si>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</si>
  <si>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</si>
  <si>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</si>
  <si>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</si>
  <si>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</si>
  <si>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</si>
  <si>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</si>
  <si>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</si>
  <si>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</si>
  <si>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</si>
  <si>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</si>
  <si>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</si>
  <si>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</si>
  <si>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</si>
  <si>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</si>
  <si>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</si>
  <si>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</si>
  <si>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</si>
  <si>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</si>
  <si>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</si>
  <si>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</si>
  <si>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</si>
  <si>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</si>
  <si>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</si>
  <si>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</si>
  <si>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</si>
  <si>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</si>
  <si>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</si>
  <si>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</si>
  <si>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</si>
  <si>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</si>
  <si>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</si>
  <si>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</si>
  <si>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</si>
  <si>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</si>
  <si>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</si>
  <si>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</si>
  <si>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</si>
  <si>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</si>
  <si>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</si>
  <si>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</si>
  <si>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</si>
  <si>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</si>
  <si>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</si>
  <si>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</si>
  <si>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</si>
  <si>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</si>
  <si>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</si>
  <si>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</si>
  <si>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</si>
  <si>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</si>
  <si>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</si>
  <si>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</si>
  <si>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</si>
  <si>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</si>
  <si>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</si>
  <si>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</si>
  <si>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</si>
  <si>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</si>
  <si>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</si>
  <si>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</si>
  <si>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</si>
  <si>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</si>
  <si>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</si>
  <si>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</si>
  <si>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</si>
  <si>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</si>
  <si>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</si>
  <si>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</si>
  <si>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</si>
  <si>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</si>
  <si>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</si>
  <si>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</si>
  <si>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</si>
  <si>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</si>
  <si>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</si>
  <si>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</si>
  <si>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</si>
  <si>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</si>
  <si>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</si>
  <si>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</si>
  <si>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</si>
  <si>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</si>
  <si>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</si>
  <si>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</si>
  <si>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</si>
  <si>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</si>
  <si>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</si>
  <si>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</si>
  <si>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</si>
  <si>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</si>
  <si>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</si>
  <si>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</si>
  <si>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</si>
  <si>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</si>
  <si>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</si>
  <si>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</si>
  <si>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</si>
  <si>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</si>
  <si>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</si>
  <si>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</si>
  <si>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</si>
  <si>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</si>
  <si>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</si>
  <si>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</si>
  <si>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</si>
  <si>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</si>
  <si>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</si>
  <si>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</si>
  <si>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</si>
  <si>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</si>
  <si>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</si>
  <si>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</si>
  <si>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</si>
  <si>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</si>
  <si>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</si>
  <si>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</si>
  <si>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</si>
  <si>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</si>
  <si>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</si>
  <si>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</si>
  <si>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</si>
  <si>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</si>
  <si>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</si>
  <si>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</si>
  <si>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</si>
  <si>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</si>
  <si>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</si>
  <si>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</si>
  <si>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</si>
  <si>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</si>
  <si>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</si>
  <si>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</si>
  <si>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</si>
  <si>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</si>
  <si>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</si>
  <si>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</si>
  <si>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</si>
  <si>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</si>
  <si>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</si>
  <si>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</si>
  <si>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</si>
  <si>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</si>
  <si>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</si>
  <si>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</si>
  <si>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</si>
  <si>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</si>
  <si>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</si>
  <si>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</si>
  <si>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</si>
  <si>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</si>
  <si>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</si>
  <si>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</si>
  <si>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</si>
  <si>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</si>
  <si>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</si>
  <si>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</si>
  <si>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</si>
  <si>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</si>
  <si>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</si>
  <si>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</si>
  <si>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</si>
  <si>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</si>
  <si>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</si>
  <si>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</si>
  <si>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</si>
  <si>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</si>
  <si>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</si>
  <si>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</si>
  <si>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</si>
  <si>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</si>
  <si>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</si>
  <si>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</si>
  <si>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</si>
  <si>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</si>
  <si>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</si>
  <si>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</si>
  <si>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</si>
  <si>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</si>
  <si>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</si>
  <si>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</si>
  <si>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</si>
  <si>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</si>
  <si>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</si>
  <si>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</si>
  <si>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</si>
  <si>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</si>
  <si>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</si>
  <si>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</si>
  <si>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</si>
  <si>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</si>
  <si>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</si>
  <si>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</si>
  <si>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</si>
  <si>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</si>
  <si>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</si>
  <si>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</si>
  <si>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</si>
  <si>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</si>
  <si>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</si>
  <si>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</si>
  <si>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</si>
  <si>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</si>
  <si>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</si>
  <si>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</si>
  <si>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</si>
  <si>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</si>
  <si>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</si>
  <si>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</si>
  <si>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</si>
  <si>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</si>
  <si>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</si>
  <si>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</si>
  <si>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</si>
  <si>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</si>
  <si>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</si>
  <si>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</si>
  <si>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</si>
  <si>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</si>
  <si>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</si>
  <si>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</si>
  <si>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</si>
  <si>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</si>
  <si>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</si>
  <si>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</si>
  <si>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</si>
  <si>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</si>
  <si>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</si>
  <si>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</si>
  <si>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</si>
  <si>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</si>
  <si>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</si>
  <si>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</si>
  <si>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</si>
  <si>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</si>
  <si>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</si>
  <si>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</si>
  <si>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</si>
  <si>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</si>
  <si>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</si>
  <si>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</si>
  <si>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</si>
  <si>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</si>
  <si>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</si>
  <si>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</si>
  <si>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</si>
  <si>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</si>
  <si>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</si>
  <si>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</si>
  <si>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</si>
  <si>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</si>
  <si>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</si>
  <si>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</si>
  <si>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</si>
  <si>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</si>
  <si>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</si>
  <si>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</si>
  <si>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</si>
  <si>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</si>
  <si>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</si>
  <si>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</si>
  <si>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</si>
  <si>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</si>
  <si>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</si>
  <si>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</si>
  <si>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</si>
  <si>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</si>
  <si>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</si>
  <si>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</si>
  <si>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</si>
  <si>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</si>
  <si>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</si>
  <si>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</si>
  <si>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</si>
  <si>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</si>
  <si>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</si>
  <si>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</si>
  <si>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</si>
  <si>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</si>
  <si>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</si>
  <si>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</si>
  <si>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</si>
  <si>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</si>
  <si>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</si>
  <si>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</si>
  <si>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</si>
  <si>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</si>
  <si>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</si>
  <si>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</si>
  <si>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</si>
  <si>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</si>
  <si>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</si>
  <si>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</si>
  <si>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</si>
  <si>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</si>
  <si>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</si>
  <si>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</si>
  <si>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</si>
  <si>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</si>
  <si>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</si>
  <si>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</si>
  <si>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</si>
  <si>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</si>
  <si>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</si>
  <si>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</si>
  <si>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</si>
  <si>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</si>
  <si>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</si>
  <si>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</si>
  <si>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</si>
  <si>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</si>
  <si>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</si>
  <si>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</si>
  <si>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</si>
  <si>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</si>
  <si>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</si>
  <si>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</si>
  <si>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</si>
  <si>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</si>
  <si>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</si>
  <si>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</si>
  <si>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</si>
  <si>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</si>
  <si>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</si>
  <si>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</si>
  <si>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</si>
  <si>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</si>
  <si>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</si>
  <si>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</si>
  <si>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</si>
  <si>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</si>
  <si>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</si>
  <si>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</si>
  <si>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</si>
  <si>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</si>
  <si>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</si>
  <si>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</si>
  <si>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</si>
  <si>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</si>
  <si>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</si>
  <si>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</si>
  <si>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</si>
  <si>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</si>
  <si>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</si>
  <si>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</si>
  <si>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</si>
  <si>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</si>
  <si>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</si>
  <si>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</si>
  <si>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</si>
  <si>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</si>
  <si>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</si>
  <si>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</si>
  <si>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</si>
  <si>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</si>
  <si>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</si>
  <si>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</si>
  <si>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</si>
  <si>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</si>
  <si>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</si>
  <si>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</si>
  <si>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</si>
  <si>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</si>
  <si>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</si>
  <si>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</si>
  <si>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</si>
  <si>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</si>
  <si>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</si>
  <si>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</si>
  <si>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</si>
  <si>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</si>
  <si>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</si>
  <si>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</si>
  <si>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</si>
  <si>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</si>
  <si>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</si>
  <si>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</si>
  <si>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</si>
  <si>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</si>
  <si>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</si>
  <si>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</si>
  <si>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</si>
  <si>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</si>
  <si>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</si>
  <si>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</si>
  <si>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</si>
  <si>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</si>
  <si>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</si>
  <si>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</si>
  <si>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</si>
  <si>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</si>
  <si>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</si>
  <si>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</si>
  <si>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</si>
  <si>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</si>
  <si>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</si>
  <si>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</si>
  <si>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</si>
  <si>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</si>
  <si>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</si>
  <si>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</si>
  <si>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</si>
  <si>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</si>
  <si>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</si>
  <si>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</si>
  <si>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</si>
  <si>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</si>
  <si>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</si>
  <si>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</si>
  <si>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</si>
  <si>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</si>
  <si>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</si>
  <si>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</si>
  <si>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</si>
  <si>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</si>
  <si>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</si>
  <si>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</si>
  <si>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</si>
  <si>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</si>
  <si>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</si>
  <si>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</si>
  <si>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</si>
  <si>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</si>
  <si>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</si>
  <si>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</si>
  <si>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</si>
  <si>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</si>
  <si>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</si>
  <si>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</si>
  <si>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</si>
  <si>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</si>
  <si>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</si>
  <si>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</si>
  <si>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</si>
  <si>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</si>
  <si>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</si>
  <si>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</si>
  <si>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</si>
  <si>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</si>
  <si>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</si>
  <si>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</si>
  <si>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</si>
  <si>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</si>
  <si>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</si>
  <si>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</si>
  <si>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</si>
  <si>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</si>
  <si>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</si>
  <si>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</si>
  <si>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</si>
  <si>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</si>
  <si>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</si>
  <si>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</si>
  <si>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</si>
  <si>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</si>
  <si>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</si>
  <si>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</si>
  <si>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</si>
  <si>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</si>
  <si>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</si>
  <si>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</si>
  <si>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</si>
  <si>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</si>
  <si>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</si>
  <si>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</si>
  <si>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</si>
  <si>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</si>
  <si>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</si>
  <si>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</si>
  <si>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</si>
  <si>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</si>
  <si>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</si>
  <si>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</si>
  <si>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</si>
  <si>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</si>
  <si>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</si>
  <si>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</si>
  <si>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</si>
  <si>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</si>
  <si>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</si>
  <si>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</si>
  <si>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</si>
  <si>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</si>
  <si>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</si>
  <si>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</si>
  <si>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</si>
  <si>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</si>
  <si>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</si>
  <si>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</si>
  <si>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</si>
  <si>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</si>
  <si>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</si>
  <si>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</si>
  <si>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</si>
  <si>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</si>
  <si>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</si>
  <si>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</si>
  <si>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</si>
  <si>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</si>
  <si>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</si>
  <si>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</si>
  <si>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</si>
  <si>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</si>
  <si>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</si>
  <si>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</si>
  <si>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</si>
  <si>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</si>
  <si>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</si>
  <si>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</si>
  <si>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</si>
  <si>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</si>
  <si>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</si>
  <si>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</si>
  <si>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</si>
  <si>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</si>
  <si>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</si>
  <si>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</si>
  <si>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</si>
  <si>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</si>
  <si>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</si>
  <si>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</si>
  <si>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</si>
  <si>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</si>
  <si>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</si>
  <si>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</si>
  <si>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</si>
  <si>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</si>
  <si>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</si>
  <si>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</si>
  <si>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</si>
  <si>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</si>
  <si>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</si>
  <si>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</si>
  <si>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</si>
  <si>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</si>
  <si>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</si>
  <si>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</si>
  <si>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</si>
  <si>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</si>
  <si>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</si>
  <si>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</si>
  <si>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</si>
  <si>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</si>
  <si>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</si>
  <si>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</si>
  <si>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</si>
  <si>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</si>
  <si>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</si>
  <si>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</si>
  <si>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</si>
  <si>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</si>
  <si>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</si>
  <si>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</si>
  <si>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</si>
  <si>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</si>
  <si>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</si>
  <si>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</si>
  <si>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</si>
  <si>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</si>
  <si>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</si>
  <si>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</si>
  <si>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</si>
  <si>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</si>
  <si>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</si>
  <si>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</si>
  <si>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</si>
  <si>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</si>
  <si>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</si>
  <si>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</si>
  <si>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</si>
  <si>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</si>
  <si>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</si>
  <si>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</si>
  <si>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</si>
  <si>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</si>
  <si>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</si>
  <si>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</si>
  <si>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</si>
  <si>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</si>
  <si>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</si>
  <si>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</si>
  <si>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</si>
  <si>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</si>
  <si>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</si>
  <si>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</si>
  <si>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</si>
  <si>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</si>
  <si>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</si>
  <si>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</si>
  <si>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</si>
  <si>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</si>
  <si>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</si>
  <si>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</si>
  <si>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</si>
  <si>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</si>
  <si>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</si>
  <si>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</si>
  <si>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</si>
  <si>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</si>
  <si>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</si>
  <si>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</si>
  <si>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</si>
  <si>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</si>
  <si>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</si>
  <si>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</si>
  <si>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</si>
  <si>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</si>
  <si>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</si>
  <si>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</si>
  <si>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</si>
  <si>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</si>
  <si>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</si>
  <si>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</si>
  <si>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</si>
  <si>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</si>
  <si>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</si>
  <si>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</si>
  <si>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</si>
  <si>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</si>
  <si>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</si>
  <si>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</si>
  <si>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</si>
  <si>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</si>
  <si>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</si>
  <si>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</si>
  <si>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</si>
  <si>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</si>
  <si>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</si>
  <si>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</si>
  <si>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</si>
  <si>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</si>
  <si>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</si>
  <si>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</si>
  <si>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</si>
  <si>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</si>
  <si>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</si>
  <si>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</si>
  <si>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</si>
  <si>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</si>
  <si>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</si>
  <si>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</si>
  <si>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</si>
  <si>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</si>
  <si>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</si>
  <si>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</si>
  <si>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</si>
  <si>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</si>
  <si>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</si>
  <si>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</si>
  <si>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</si>
  <si>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</si>
  <si>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</si>
  <si>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</si>
  <si>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</si>
  <si>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</si>
  <si>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</si>
  <si>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</si>
  <si>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</si>
  <si>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</si>
  <si>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</si>
  <si>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</si>
  <si>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</si>
  <si>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</si>
  <si>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</si>
  <si>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</si>
  <si>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</si>
  <si>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</si>
  <si>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</si>
  <si>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</si>
  <si>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</si>
  <si>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</si>
  <si>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</si>
  <si>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</si>
  <si>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</si>
  <si>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</si>
  <si>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</si>
  <si>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</si>
  <si>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</si>
  <si>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</si>
  <si>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</si>
  <si>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</si>
  <si>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</si>
  <si>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</si>
  <si>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</si>
  <si>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</si>
  <si>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</si>
  <si>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</si>
  <si>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</si>
  <si>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</si>
  <si>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</si>
  <si>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</si>
  <si>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</si>
  <si>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</si>
  <si>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</si>
  <si>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</si>
  <si>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</si>
  <si>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</si>
  <si>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</si>
  <si>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</si>
  <si>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</si>
  <si>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</si>
  <si>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</si>
  <si>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</si>
  <si>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</si>
  <si>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</si>
  <si>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</si>
  <si>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</si>
  <si>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</si>
  <si>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</si>
  <si>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</si>
  <si>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</si>
  <si>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</si>
  <si>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</si>
  <si>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</si>
  <si>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</si>
  <si>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</si>
  <si>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</si>
  <si>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</si>
  <si>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</si>
  <si>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</si>
  <si>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</si>
  <si>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</si>
  <si>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</si>
  <si>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</si>
  <si>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</si>
  <si>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</si>
  <si>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</si>
  <si>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</si>
  <si>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</si>
  <si>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</si>
  <si>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</si>
  <si>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</si>
  <si>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</si>
  <si>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</si>
  <si>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</si>
  <si>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</si>
  <si>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</si>
  <si>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</si>
  <si>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</si>
  <si>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</si>
  <si>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</si>
  <si>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</si>
  <si>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</si>
  <si>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</si>
  <si>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</si>
  <si>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</si>
  <si>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</si>
  <si>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</si>
  <si>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</si>
  <si>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</si>
  <si>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</si>
  <si>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</si>
  <si>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</si>
  <si>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</si>
  <si>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</si>
  <si>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</si>
  <si>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</si>
  <si>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</si>
  <si>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</si>
  <si>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</si>
  <si>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</si>
  <si>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</si>
  <si>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</si>
  <si>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</si>
  <si>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</si>
  <si>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</si>
  <si>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</si>
  <si>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</si>
  <si>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</si>
  <si>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</si>
  <si>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</si>
  <si>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</si>
  <si>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</si>
  <si>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</si>
  <si>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</si>
  <si>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</si>
  <si>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</si>
  <si>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</si>
  <si>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</si>
  <si>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</si>
  <si>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</si>
  <si>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</si>
  <si>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</si>
  <si>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</si>
  <si>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</si>
  <si>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</si>
  <si>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</si>
  <si>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</si>
  <si>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</si>
  <si>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</si>
  <si>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</si>
  <si>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</si>
  <si>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</si>
  <si>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</si>
  <si>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</si>
  <si>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</si>
  <si>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</si>
  <si>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</si>
  <si>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</si>
  <si>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</si>
  <si>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</si>
  <si>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</si>
  <si>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</si>
  <si>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</si>
  <si>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</si>
  <si>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</si>
  <si>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</si>
  <si>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</si>
  <si>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</si>
  <si>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</si>
  <si>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</si>
  <si>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</si>
  <si>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</si>
  <si>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</si>
  <si>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</si>
  <si>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</si>
  <si>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</si>
  <si>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</si>
  <si>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</si>
  <si>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</si>
  <si>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</si>
  <si>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</si>
  <si>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</si>
  <si>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</si>
  <si>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</si>
  <si>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</si>
  <si>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</si>
  <si>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</si>
  <si>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</si>
  <si>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</si>
  <si>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</si>
  <si>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</si>
  <si>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</si>
  <si>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</si>
  <si>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</si>
  <si>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</si>
  <si>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</si>
  <si>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</si>
  <si>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</si>
  <si>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</si>
  <si>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</si>
  <si>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</si>
  <si>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</si>
  <si>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</si>
  <si>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</si>
  <si>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</si>
  <si>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</si>
  <si>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</si>
  <si>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</si>
  <si>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</si>
  <si>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</si>
  <si>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</si>
  <si>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</si>
  <si>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</si>
  <si>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</si>
  <si>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</si>
  <si>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</si>
  <si>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</si>
  <si>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</si>
  <si>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</si>
  <si>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</si>
  <si>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</si>
  <si>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</si>
  <si>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</si>
  <si>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</si>
  <si>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</si>
  <si>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</si>
  <si>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</si>
  <si>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</si>
  <si>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</si>
  <si>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</si>
  <si>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</si>
  <si>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</si>
  <si>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</si>
  <si>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</si>
  <si>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</si>
  <si>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</si>
  <si>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</si>
  <si>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</si>
  <si>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</si>
  <si>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</si>
  <si>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</si>
  <si>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</si>
  <si>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</si>
  <si>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</si>
  <si>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</si>
  <si>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</si>
  <si>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</si>
  <si>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</si>
  <si>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</si>
  <si>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</si>
  <si>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</si>
  <si>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</si>
  <si>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</si>
  <si>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</si>
  <si>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</si>
  <si>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</si>
  <si>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</si>
  <si>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</si>
  <si>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</si>
  <si>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</si>
  <si>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</si>
  <si>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</si>
  <si>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</si>
  <si>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</si>
  <si>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</si>
  <si>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</si>
  <si>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</si>
  <si>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</si>
  <si>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</si>
  <si>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</si>
  <si>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</si>
  <si>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</si>
  <si>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</si>
  <si>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</si>
  <si>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</si>
  <si>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</si>
  <si>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</si>
  <si>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</si>
  <si>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</si>
  <si>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</si>
  <si>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</si>
  <si>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</si>
  <si>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</si>
  <si>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</si>
  <si>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</si>
  <si>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</si>
  <si>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</si>
  <si>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</si>
  <si>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</si>
  <si>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</si>
  <si>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</si>
  <si>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</si>
  <si>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</si>
  <si>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</si>
  <si>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</si>
  <si>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</si>
  <si>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</si>
  <si>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</si>
  <si>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</si>
  <si>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</si>
  <si>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</si>
  <si>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</si>
  <si>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</si>
  <si>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</si>
  <si>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</si>
  <si>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</si>
  <si>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</si>
  <si>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</si>
  <si>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</si>
  <si>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</si>
  <si>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</si>
  <si>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</si>
  <si>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</si>
  <si>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</si>
  <si>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</si>
  <si>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</si>
  <si>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</si>
  <si>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</si>
  <si>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</si>
  <si>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</si>
  <si>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</si>
  <si>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</si>
  <si>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</si>
  <si>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</si>
  <si>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</si>
  <si>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</si>
  <si>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</si>
  <si>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</si>
  <si>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</si>
  <si>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</si>
  <si>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</si>
  <si>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</si>
  <si>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</si>
  <si>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</si>
  <si>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</si>
  <si>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</si>
  <si>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</si>
  <si>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</si>
  <si>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</si>
  <si>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</si>
  <si>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</si>
  <si>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</si>
  <si>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</si>
  <si>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</si>
  <si>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</si>
  <si>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</si>
  <si>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</si>
  <si>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</si>
  <si>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</si>
  <si>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</si>
  <si>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</si>
  <si>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</si>
  <si>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</si>
  <si>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</si>
  <si>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</si>
  <si>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</si>
  <si>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</si>
  <si>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</si>
  <si>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</si>
  <si>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</si>
  <si>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</si>
  <si>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</si>
  <si>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</si>
  <si>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</si>
  <si>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</si>
  <si>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</si>
  <si>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</si>
  <si>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</si>
  <si>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</si>
  <si>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</si>
  <si>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</si>
  <si>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</si>
  <si>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</si>
  <si>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</si>
  <si>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</si>
  <si>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</si>
  <si>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</si>
  <si>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</si>
  <si>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</si>
  <si>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</si>
  <si>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</si>
  <si>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</si>
  <si>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</si>
  <si>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</si>
  <si>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</si>
  <si>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</si>
  <si>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</si>
  <si>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</si>
  <si>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</si>
  <si>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</si>
  <si>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</si>
  <si>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</si>
  <si>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</si>
  <si>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</si>
  <si>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</si>
  <si>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</si>
  <si>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</si>
  <si>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</si>
  <si>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</si>
  <si>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</si>
  <si>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</si>
  <si>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</si>
  <si>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</si>
  <si>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</si>
  <si>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</si>
  <si>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</si>
  <si>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</si>
  <si>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</si>
  <si>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</si>
  <si>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</si>
  <si>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</si>
  <si>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</si>
  <si>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</si>
  <si>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</si>
  <si>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</si>
  <si>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</si>
  <si>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</si>
  <si>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</si>
  <si>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</si>
  <si>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</si>
  <si>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</si>
  <si>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</si>
  <si>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</si>
  <si>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</si>
  <si>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</si>
  <si>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</si>
  <si>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</si>
  <si>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</si>
  <si>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</si>
  <si>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</si>
  <si>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</si>
  <si>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</si>
  <si>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</si>
  <si>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</si>
  <si>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</si>
  <si>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</si>
  <si>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</si>
  <si>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</si>
  <si>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</si>
  <si>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</si>
  <si>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</si>
  <si>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</si>
  <si>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</si>
  <si>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</si>
  <si>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</si>
  <si>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</si>
  <si>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</si>
  <si>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</si>
  <si>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</si>
  <si>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</si>
  <si>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</si>
  <si>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</si>
  <si>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</si>
  <si>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</si>
  <si>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</si>
  <si>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</si>
  <si>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</si>
  <si>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</si>
  <si>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</si>
  <si>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</si>
  <si>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</si>
  <si>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</si>
  <si>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</si>
  <si>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</si>
  <si>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</si>
  <si>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</si>
  <si>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</si>
  <si>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</si>
  <si>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</si>
  <si>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</si>
  <si>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</si>
  <si>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</si>
  <si>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</si>
  <si>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</si>
  <si>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</si>
  <si>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</si>
  <si>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</si>
  <si>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</si>
  <si>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</si>
  <si>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</si>
  <si>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</si>
  <si>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</si>
  <si>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</si>
  <si>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</si>
  <si>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</si>
  <si>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</si>
  <si>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</si>
  <si>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</si>
  <si>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</si>
  <si>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</si>
  <si>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</si>
  <si>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</si>
  <si>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</si>
  <si>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</si>
  <si>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</si>
  <si>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</si>
  <si>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</si>
  <si>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</si>
  <si>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</si>
  <si>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</si>
  <si>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</si>
  <si>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</si>
  <si>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</si>
  <si>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</si>
  <si>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</si>
  <si>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</si>
  <si>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</si>
  <si>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</si>
  <si>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</si>
  <si>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</si>
  <si>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</si>
  <si>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</si>
  <si>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</si>
  <si>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</si>
  <si>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</si>
  <si>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</si>
  <si>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</si>
  <si>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</si>
  <si>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</si>
  <si>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</si>
  <si>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</si>
  <si>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</si>
  <si>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</si>
  <si>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</si>
  <si>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</si>
  <si>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</si>
  <si>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</si>
  <si>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</si>
  <si>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</si>
  <si>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</si>
  <si>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</si>
  <si>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</si>
  <si>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</si>
  <si>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</si>
  <si>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</si>
  <si>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</si>
  <si>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</si>
  <si>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</si>
  <si>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</si>
  <si>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</si>
  <si>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</si>
  <si>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</si>
  <si>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</si>
  <si>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</si>
  <si>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</si>
  <si>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</si>
  <si>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</si>
  <si>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</si>
  <si>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</si>
  <si>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</si>
  <si>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</si>
  <si>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</si>
  <si>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</si>
  <si>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</si>
  <si>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</si>
  <si>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</si>
  <si>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</si>
  <si>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</si>
  <si>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</si>
  <si>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</si>
  <si>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</si>
  <si>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</si>
  <si>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</si>
  <si>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</si>
  <si>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</si>
  <si>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</si>
  <si>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</si>
  <si>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</si>
  <si>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</si>
  <si>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</si>
  <si>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</si>
  <si>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</si>
  <si>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</si>
  <si>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</si>
  <si>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</si>
  <si>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</si>
  <si>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</si>
  <si>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</si>
  <si>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</si>
  <si>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</si>
  <si>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</si>
  <si>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</si>
  <si>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</si>
  <si>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</si>
  <si>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</si>
  <si>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</si>
  <si>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</si>
  <si>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</si>
  <si>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</si>
  <si>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</si>
  <si>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</si>
  <si>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</si>
  <si>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</si>
  <si>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</si>
  <si>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</si>
  <si>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</si>
  <si>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</si>
  <si>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</si>
  <si>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</si>
  <si>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</si>
  <si>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</si>
  <si>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</si>
  <si>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</si>
  <si>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</si>
  <si>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</si>
  <si>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</si>
  <si>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</si>
  <si>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</si>
  <si>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</si>
  <si>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</si>
  <si>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</si>
  <si>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</si>
  <si>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</si>
  <si>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</si>
  <si>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</si>
  <si>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</si>
  <si>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</si>
  <si>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</si>
  <si>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</si>
  <si>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</si>
  <si>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</si>
  <si>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</si>
  <si>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</si>
  <si>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</si>
  <si>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</si>
  <si>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</si>
  <si>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</si>
  <si>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</si>
  <si>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</si>
  <si>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</si>
  <si>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</si>
  <si>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</si>
  <si>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</si>
  <si>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</si>
  <si>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</si>
  <si>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</si>
  <si>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</si>
  <si>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</si>
  <si>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</si>
  <si>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</si>
  <si>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</si>
  <si>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</si>
  <si>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</si>
  <si>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</si>
  <si>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</si>
  <si>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</si>
  <si>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</si>
  <si>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</si>
  <si>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</si>
  <si>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</si>
  <si>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</si>
  <si>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</si>
  <si>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</si>
  <si>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</si>
  <si>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</si>
  <si>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</si>
  <si>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</si>
  <si>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</si>
  <si>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</si>
  <si>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</si>
  <si>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</si>
  <si>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</si>
  <si>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</si>
  <si>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</si>
  <si>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</si>
  <si>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</si>
  <si>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</si>
  <si>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</si>
  <si>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</si>
  <si>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</si>
  <si>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</si>
  <si>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</si>
  <si>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</si>
  <si>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</si>
  <si>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</si>
  <si>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</si>
  <si>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</si>
  <si>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</si>
  <si>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</si>
  <si>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</si>
  <si>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</si>
  <si>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</si>
  <si>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</si>
  <si>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</si>
  <si>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</si>
  <si>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</si>
  <si>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</si>
  <si>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</si>
  <si>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</si>
  <si>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</si>
  <si>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</si>
  <si>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</si>
  <si>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</si>
  <si>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</si>
  <si>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</si>
  <si>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</si>
  <si>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</si>
  <si>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</si>
  <si>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</si>
  <si>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</si>
  <si>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</si>
  <si>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</si>
  <si>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</si>
  <si>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</si>
  <si>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</si>
  <si>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</si>
  <si>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</si>
  <si>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</si>
  <si>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</si>
  <si>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</si>
  <si>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</si>
  <si>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</si>
  <si>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</si>
  <si>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</si>
  <si>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</si>
  <si>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</si>
  <si>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</si>
  <si>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</si>
  <si>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</si>
  <si>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</si>
  <si>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</si>
  <si>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</si>
  <si>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</si>
  <si>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</si>
  <si>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</si>
  <si>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</si>
  <si>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</si>
  <si>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</si>
  <si>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</si>
  <si>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</si>
  <si>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</si>
  <si>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</si>
  <si>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</si>
  <si>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</si>
  <si>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</si>
  <si>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</si>
  <si>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</si>
  <si>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</si>
  <si>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</si>
  <si>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</si>
  <si>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</si>
  <si>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</si>
  <si>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</si>
  <si>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</si>
  <si>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</si>
  <si>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</si>
  <si>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</si>
  <si>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</si>
  <si>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</si>
  <si>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</si>
  <si>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</si>
  <si>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</si>
  <si>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</si>
  <si>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</si>
  <si>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</si>
  <si>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</si>
  <si>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</si>
  <si>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</si>
  <si>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</si>
  <si>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</si>
  <si>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</si>
  <si>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</si>
  <si>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</si>
  <si>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</si>
  <si>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</si>
  <si>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</si>
  <si>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</si>
  <si>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</si>
  <si>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</si>
  <si>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</si>
  <si>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</si>
  <si>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</si>
  <si>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</si>
  <si>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</si>
  <si>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</si>
  <si>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</si>
  <si>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</si>
  <si>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</si>
  <si>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</si>
  <si>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</si>
  <si>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</si>
  <si>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</si>
  <si>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</si>
  <si>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</si>
  <si>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</si>
  <si>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</si>
  <si>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</si>
  <si>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</si>
  <si>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</si>
  <si>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</si>
  <si>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</si>
  <si>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</si>
  <si>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</si>
  <si>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</si>
  <si>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</si>
  <si>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</si>
  <si>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</si>
  <si>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</si>
  <si>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</si>
  <si>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</si>
  <si>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</si>
  <si>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</si>
  <si>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</si>
  <si>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</si>
  <si>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</si>
  <si>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</si>
  <si>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</si>
  <si>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</si>
  <si>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</si>
  <si>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</si>
  <si>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</si>
  <si>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</si>
  <si>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</si>
  <si>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</si>
  <si>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</si>
  <si>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</si>
  <si>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</si>
  <si>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</si>
  <si>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</si>
  <si>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</si>
  <si>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</si>
  <si>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</si>
  <si>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</si>
  <si>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</si>
  <si>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</si>
  <si>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</si>
  <si>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</si>
  <si>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</si>
  <si>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</si>
  <si>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</si>
  <si>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</si>
  <si>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</si>
  <si>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</si>
  <si>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</si>
  <si>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</si>
  <si>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</si>
  <si>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</si>
  <si>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</si>
  <si>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</si>
  <si>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</si>
  <si>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</si>
  <si>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</si>
  <si>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</si>
  <si>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</si>
  <si>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</si>
  <si>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</si>
  <si>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</si>
  <si>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</si>
  <si>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</si>
  <si>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</si>
  <si>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</si>
  <si>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</si>
  <si>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</si>
  <si>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</si>
  <si>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</si>
  <si>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</si>
  <si>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</si>
  <si>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</si>
  <si>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</si>
  <si>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</si>
  <si>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</si>
  <si>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</si>
  <si>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</si>
  <si>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</si>
  <si>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</si>
  <si>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</si>
  <si>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</si>
  <si>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</si>
  <si>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</si>
  <si>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</si>
  <si>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</si>
  <si>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</si>
  <si>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</si>
  <si>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</si>
  <si>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</si>
  <si>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</si>
  <si>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</si>
  <si>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</si>
  <si>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</si>
  <si>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</si>
  <si>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</si>
  <si>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</si>
  <si>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</si>
  <si>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</si>
  <si>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</si>
  <si>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</si>
  <si>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</si>
  <si>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</si>
  <si>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</si>
  <si>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</si>
  <si>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</si>
  <si>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</si>
  <si>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</si>
  <si>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</si>
  <si>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</si>
  <si>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</si>
  <si>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</si>
  <si>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</si>
  <si>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</si>
  <si>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</si>
  <si>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</si>
  <si>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</si>
  <si>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</si>
  <si>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</si>
  <si>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</si>
  <si>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</si>
  <si>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</si>
  <si>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</si>
  <si>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</si>
  <si>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</si>
  <si>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</si>
  <si>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</si>
  <si>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</si>
  <si>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</si>
  <si>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</si>
  <si>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</si>
  <si>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</si>
  <si>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</si>
  <si>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</si>
  <si>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</si>
  <si>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</si>
  <si>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</si>
  <si>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</si>
  <si>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</si>
  <si>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</si>
  <si>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</si>
  <si>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</si>
  <si>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</si>
  <si>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</si>
  <si>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</si>
  <si>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</si>
  <si>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</si>
  <si>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</si>
  <si>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</si>
  <si>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</si>
  <si>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</si>
  <si>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</si>
  <si>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</si>
  <si>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</si>
  <si>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</si>
  <si>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</si>
  <si>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</si>
  <si>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</si>
  <si>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</si>
  <si>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</si>
  <si>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</si>
  <si>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</si>
  <si>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</si>
  <si>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</si>
  <si>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</si>
  <si>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</si>
  <si>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</si>
  <si>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</si>
  <si>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</si>
  <si>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</si>
  <si>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</si>
  <si>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</si>
  <si>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</si>
  <si>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</si>
  <si>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</si>
  <si>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</si>
  <si>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</si>
  <si>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</si>
  <si>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</si>
  <si>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</si>
  <si>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</si>
  <si>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</si>
  <si>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</si>
  <si>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</si>
  <si>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</si>
  <si>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</si>
  <si>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</si>
  <si>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</si>
  <si>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</si>
  <si>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</si>
  <si>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</si>
  <si>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</si>
  <si>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</si>
  <si>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</si>
  <si>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</si>
  <si>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</si>
  <si>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</si>
  <si>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</si>
  <si>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</si>
  <si>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</si>
  <si>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</si>
  <si>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</si>
  <si>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</si>
  <si>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</si>
  <si>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</si>
  <si>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</si>
  <si>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</si>
  <si>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</si>
  <si>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</si>
  <si>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</si>
  <si>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</si>
  <si>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</si>
  <si>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</si>
  <si>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</si>
  <si>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</si>
  <si>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</si>
  <si>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</si>
  <si>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</si>
  <si>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</si>
  <si>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</si>
  <si>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</si>
  <si>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</si>
  <si>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</si>
  <si>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</si>
  <si>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</si>
  <si>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</si>
  <si>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</si>
  <si>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</si>
  <si>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</si>
  <si>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</si>
  <si>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</si>
  <si>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</si>
  <si>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</si>
  <si>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</si>
  <si>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</si>
  <si>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</si>
  <si>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</si>
  <si>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</si>
  <si>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</si>
  <si>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</si>
  <si>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</si>
  <si>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</si>
  <si>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</si>
  <si>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</si>
  <si>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</si>
  <si>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</si>
  <si>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</si>
  <si>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</si>
  <si>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</si>
  <si>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</si>
  <si>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</si>
  <si>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</si>
  <si>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</si>
  <si>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</si>
  <si>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</si>
  <si>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</si>
  <si>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</si>
  <si>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</si>
  <si>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</si>
  <si>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</si>
  <si>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</si>
  <si>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</si>
  <si>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</si>
  <si>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</si>
  <si>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</si>
  <si>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</si>
  <si>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</si>
  <si>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</si>
  <si>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</si>
  <si>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</si>
  <si>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</si>
  <si>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</si>
  <si>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</si>
  <si>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</si>
  <si>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</si>
  <si>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</si>
  <si>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</si>
  <si>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</si>
  <si>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</si>
  <si>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</si>
  <si>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</si>
  <si>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</si>
  <si>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</si>
  <si>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</si>
  <si>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</si>
  <si>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</si>
  <si>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</si>
  <si>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</si>
  <si>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</si>
  <si>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</si>
  <si>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</si>
  <si>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</si>
  <si>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</si>
  <si>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</si>
  <si>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</si>
  <si>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</si>
  <si>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</si>
  <si>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</si>
  <si>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</si>
  <si>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</si>
  <si>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</si>
  <si>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</si>
  <si>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</si>
  <si>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</si>
  <si>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</si>
  <si>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</si>
  <si>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</si>
  <si>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</si>
  <si>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</si>
  <si>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</si>
  <si>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</si>
  <si>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</si>
  <si>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</si>
  <si>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</si>
  <si>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</si>
  <si>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</si>
  <si>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</si>
  <si>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</si>
  <si>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</si>
  <si>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</si>
  <si>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</si>
  <si>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</si>
  <si>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</si>
  <si>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</si>
  <si>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</si>
  <si>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</si>
  <si>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</si>
  <si>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</si>
  <si>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</si>
  <si>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</si>
  <si>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</si>
  <si>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</si>
  <si>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</si>
  <si>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</si>
  <si>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</si>
  <si>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</si>
  <si>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</si>
  <si>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</si>
  <si>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</si>
  <si>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</si>
  <si>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</si>
  <si>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</si>
  <si>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</si>
  <si>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</si>
  <si>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</si>
  <si>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</si>
  <si>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</si>
  <si>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</si>
  <si>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</si>
  <si>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</si>
  <si>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</si>
  <si>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</si>
  <si>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</si>
  <si>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</si>
  <si>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</si>
  <si>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</si>
  <si>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</si>
  <si>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</si>
  <si>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</si>
  <si>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</si>
  <si>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</si>
  <si>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</si>
  <si>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</si>
  <si>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</si>
  <si>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</si>
  <si>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</si>
  <si>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</si>
  <si>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</si>
  <si>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</si>
  <si>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</si>
  <si>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</si>
  <si>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</si>
  <si>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</si>
  <si>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</si>
  <si>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</si>
  <si>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</si>
  <si>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</si>
  <si>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</si>
  <si>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</si>
  <si>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</si>
  <si>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</si>
  <si>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</si>
  <si>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</si>
  <si>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</si>
  <si>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</si>
  <si>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</si>
  <si>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</si>
  <si>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</si>
  <si>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</si>
  <si>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</si>
  <si>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</si>
  <si>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</si>
  <si>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</si>
  <si>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</si>
  <si>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</si>
  <si>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</si>
  <si>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</si>
  <si>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</si>
  <si>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</si>
  <si>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</si>
  <si>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</si>
  <si>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</si>
  <si>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</si>
  <si>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</si>
  <si>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</si>
  <si>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</si>
  <si>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</si>
  <si>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</si>
  <si>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</si>
  <si>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</si>
  <si>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</si>
  <si>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</si>
  <si>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</si>
  <si>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</si>
  <si>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</si>
  <si>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</si>
  <si>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</si>
  <si>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</si>
  <si>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</si>
  <si>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</si>
  <si>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</si>
  <si>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</si>
  <si>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</si>
  <si>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</si>
  <si>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</si>
  <si>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</si>
  <si>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</si>
  <si>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</si>
  <si>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</si>
  <si>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</si>
  <si>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</si>
  <si>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</si>
  <si>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</si>
  <si>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</si>
  <si>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</si>
  <si>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</si>
  <si>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</si>
  <si>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</si>
  <si>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</si>
  <si>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</si>
  <si>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</si>
  <si>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</si>
  <si>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</si>
  <si>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</si>
  <si>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</si>
  <si>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</si>
  <si>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</si>
  <si>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</si>
  <si>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</si>
  <si>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</si>
  <si>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</si>
  <si>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</si>
  <si>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</si>
  <si>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</si>
  <si>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</si>
  <si>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</si>
  <si>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</si>
  <si>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</si>
  <si>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</si>
  <si>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</si>
  <si>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</si>
  <si>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</si>
  <si>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</si>
  <si>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</si>
  <si>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</si>
  <si>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</si>
  <si>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</si>
  <si>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</si>
  <si>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</si>
  <si>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</si>
  <si>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</si>
  <si>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</si>
  <si>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</si>
  <si>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</si>
  <si>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</si>
  <si>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</si>
  <si>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</si>
  <si>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</si>
  <si>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</si>
  <si>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</si>
  <si>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</si>
  <si>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</si>
  <si>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</si>
  <si>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</si>
  <si>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</si>
  <si>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</si>
  <si>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</si>
  <si>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</si>
  <si>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</si>
  <si>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</si>
  <si>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</si>
  <si>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</si>
  <si>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</si>
  <si>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</si>
  <si>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</si>
  <si>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</si>
  <si>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</si>
  <si>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</si>
  <si>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</si>
  <si>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</si>
  <si>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</si>
  <si>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</si>
  <si>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</si>
  <si>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</si>
  <si>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</si>
  <si>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</si>
  <si>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</si>
  <si>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</si>
  <si>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</si>
  <si>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</si>
  <si>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</si>
  <si>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</si>
  <si>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</si>
  <si>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</si>
  <si>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</si>
  <si>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</si>
  <si>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</si>
  <si>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</si>
  <si>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</si>
  <si>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</si>
  <si>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</si>
  <si>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</si>
  <si>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</si>
  <si>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</si>
  <si>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</si>
  <si>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</si>
  <si>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</si>
  <si>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</si>
  <si>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</si>
  <si>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</si>
  <si>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</si>
  <si>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</si>
  <si>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</si>
  <si>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</si>
  <si>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</si>
  <si>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</si>
  <si>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</si>
  <si>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</si>
  <si>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</si>
  <si>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</si>
  <si>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</si>
  <si>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</si>
  <si>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</si>
  <si>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</si>
  <si>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</si>
  <si>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</si>
  <si>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</si>
  <si>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</si>
  <si>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</si>
  <si>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</si>
  <si>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</si>
  <si>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</si>
  <si>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</si>
  <si>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</si>
  <si>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</si>
  <si>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</si>
  <si>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</si>
  <si>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</si>
  <si>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</si>
  <si>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</si>
  <si>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</si>
  <si>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</si>
  <si>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</si>
  <si>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</si>
  <si>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</si>
  <si>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</si>
  <si>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</si>
  <si>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</si>
  <si>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</si>
  <si>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</si>
  <si>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</si>
  <si>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</si>
  <si>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</si>
  <si>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</si>
  <si>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</si>
  <si>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</si>
  <si>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</si>
  <si>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</si>
  <si>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</si>
  <si>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</si>
  <si>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</si>
  <si>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</si>
  <si>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</si>
  <si>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</si>
  <si>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</si>
  <si>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</si>
  <si>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</si>
  <si>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</si>
  <si>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</si>
  <si>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</si>
  <si>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</si>
  <si>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</si>
  <si>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</si>
  <si>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</si>
  <si>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</si>
  <si>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</si>
  <si>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</si>
  <si>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</si>
  <si>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</si>
  <si>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</si>
  <si>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</si>
  <si>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</si>
  <si>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</si>
  <si>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</si>
  <si>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</si>
  <si>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</si>
  <si>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</si>
  <si>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</si>
  <si>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</si>
  <si>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</si>
  <si>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</si>
  <si>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</si>
  <si>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</si>
  <si>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</si>
  <si>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</si>
  <si>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</si>
  <si>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</si>
  <si>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</si>
  <si>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</si>
  <si>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</si>
  <si>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</si>
  <si>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</si>
  <si>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</si>
  <si>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</si>
  <si>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</si>
  <si>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</si>
  <si>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</si>
  <si>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</si>
  <si>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</si>
  <si>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</si>
  <si>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</si>
  <si>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</si>
  <si>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</si>
  <si>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</si>
  <si>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</si>
  <si>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</si>
  <si>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</si>
  <si>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</si>
  <si>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</si>
  <si>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</si>
  <si>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</si>
  <si>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</si>
  <si>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</si>
  <si>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</si>
  <si>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</si>
  <si>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</si>
  <si>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</si>
  <si>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</si>
  <si>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</si>
  <si>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</si>
  <si>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</si>
  <si>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</si>
  <si>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</si>
  <si>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</si>
  <si>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</si>
  <si>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</si>
  <si>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</si>
  <si>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</si>
  <si>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</si>
  <si>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</si>
  <si>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</si>
  <si>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</si>
  <si>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</si>
  <si>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</si>
  <si>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</si>
  <si>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</si>
  <si>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</si>
  <si>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</si>
  <si>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</si>
  <si>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</si>
  <si>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</si>
  <si>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</si>
  <si>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</si>
  <si>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</si>
  <si>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</si>
  <si>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</si>
  <si>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</si>
  <si>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</si>
  <si>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</si>
  <si>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</si>
  <si>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</si>
  <si>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</si>
  <si>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</si>
  <si>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</si>
  <si>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</si>
  <si>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</si>
  <si>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</si>
  <si>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</si>
  <si>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</si>
  <si>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</si>
  <si>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</si>
  <si>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</si>
  <si>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</si>
  <si>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</si>
  <si>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</si>
  <si>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</si>
  <si>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</si>
  <si>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</si>
  <si>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</si>
  <si>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</si>
  <si>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</si>
  <si>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</si>
  <si>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</si>
  <si>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</si>
  <si>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</si>
  <si>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</si>
  <si>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</si>
  <si>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</si>
  <si>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</si>
  <si>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</si>
  <si>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</si>
  <si>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</si>
  <si>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</si>
  <si>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</si>
  <si>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</si>
  <si>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</si>
  <si>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</si>
  <si>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</si>
  <si>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</si>
  <si>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</si>
  <si>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</si>
  <si>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</si>
  <si>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</si>
  <si>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</si>
  <si>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</si>
  <si>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</si>
  <si>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</si>
  <si>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</si>
  <si>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</si>
  <si>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</si>
  <si>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</si>
  <si>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</si>
  <si>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</si>
  <si>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</si>
  <si>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</si>
  <si>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</si>
  <si>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</si>
  <si>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</si>
  <si>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</si>
  <si>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</si>
  <si>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</si>
  <si>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</si>
  <si>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</si>
  <si>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</si>
  <si>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</si>
  <si>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</si>
  <si>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</si>
  <si>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</si>
  <si>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</si>
  <si>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</si>
  <si>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</si>
  <si>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</si>
  <si>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</si>
  <si>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</si>
  <si>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</si>
  <si>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</si>
  <si>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</si>
  <si>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</si>
  <si>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</si>
  <si>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</si>
  <si>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</si>
  <si>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</si>
  <si>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</si>
  <si>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</si>
  <si>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</si>
  <si>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</si>
  <si>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</si>
  <si>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</si>
  <si>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</si>
  <si>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</si>
  <si>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</si>
  <si>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</si>
  <si>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</si>
  <si>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</si>
  <si>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</si>
  <si>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</si>
  <si>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</si>
  <si>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</si>
  <si>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</si>
  <si>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</si>
  <si>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</si>
  <si>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</si>
  <si>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</si>
  <si>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</si>
  <si>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</si>
  <si>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</si>
  <si>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</si>
  <si>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</si>
  <si>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</si>
  <si>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</si>
  <si>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</si>
  <si>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</si>
  <si>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</si>
  <si>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</si>
  <si>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</si>
  <si>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</si>
  <si>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</si>
  <si>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</si>
  <si>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</si>
  <si>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</si>
  <si>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</si>
  <si>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</si>
  <si>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</si>
  <si>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</si>
  <si>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</si>
  <si>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</si>
  <si>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</si>
  <si>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</si>
  <si>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</si>
  <si>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</si>
  <si>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</si>
  <si>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</si>
  <si>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</si>
  <si>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</si>
  <si>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</si>
  <si>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</si>
  <si>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</si>
  <si>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</si>
  <si>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</si>
  <si>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</si>
  <si>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</si>
  <si>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</si>
  <si>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</si>
  <si>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</si>
  <si>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</si>
  <si>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</si>
  <si>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</si>
  <si>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</si>
  <si>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</si>
  <si>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</si>
  <si>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</si>
  <si>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</si>
  <si>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</si>
  <si>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</si>
  <si>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</si>
  <si>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</si>
  <si>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</si>
  <si>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</si>
  <si>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</si>
  <si>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</si>
  <si>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</si>
  <si>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</si>
  <si>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</si>
  <si>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</si>
  <si>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</si>
  <si>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</si>
  <si>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</si>
  <si>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</si>
  <si>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</si>
  <si>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</si>
  <si>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</si>
  <si>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</si>
  <si>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</si>
  <si>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</si>
  <si>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</si>
  <si>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</si>
  <si>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</si>
  <si>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</si>
  <si>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</si>
  <si>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</si>
  <si>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</si>
  <si>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</si>
  <si>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</si>
  <si>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</si>
  <si>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</si>
  <si>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</si>
  <si>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</si>
  <si>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</si>
  <si>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</si>
  <si>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</si>
  <si>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</si>
  <si>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</si>
  <si>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</si>
  <si>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</si>
  <si>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</si>
  <si>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</si>
  <si>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</si>
  <si>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</si>
  <si>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</si>
  <si>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</si>
  <si>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</si>
  <si>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</si>
  <si>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</si>
  <si>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</si>
  <si>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</si>
  <si>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</si>
  <si>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</si>
  <si>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</si>
  <si>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</si>
  <si>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</si>
  <si>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</si>
  <si>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</si>
  <si>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</si>
  <si>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</si>
  <si>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</si>
  <si>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</si>
  <si>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</si>
  <si>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</si>
  <si>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</si>
  <si>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</si>
  <si>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</si>
  <si>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</si>
  <si>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</si>
  <si>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</si>
  <si>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</si>
  <si>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</si>
  <si>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</si>
  <si>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</si>
  <si>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</si>
  <si>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</si>
  <si>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</si>
  <si>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</si>
  <si>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</si>
  <si>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</si>
  <si>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</si>
  <si>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</si>
  <si>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</si>
  <si>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</si>
  <si>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</si>
  <si>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</si>
  <si>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</si>
  <si>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</si>
  <si>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</si>
  <si>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</si>
  <si>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</si>
  <si>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</si>
  <si>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</si>
  <si>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</si>
  <si>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</si>
  <si>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</si>
  <si>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</si>
  <si>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</si>
  <si>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</si>
  <si>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</si>
  <si>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</si>
  <si>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</si>
  <si>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</si>
  <si>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</si>
  <si>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</si>
  <si>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</si>
  <si>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</si>
  <si>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</si>
  <si>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</si>
  <si>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</si>
  <si>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</si>
  <si>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</si>
  <si>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</si>
  <si>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</si>
  <si>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</si>
  <si>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</si>
  <si>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</si>
  <si>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</si>
  <si>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</si>
  <si>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</si>
  <si>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</si>
  <si>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</si>
  <si>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</si>
  <si>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</si>
  <si>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</si>
  <si>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</si>
  <si>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</si>
  <si>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</si>
  <si>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</si>
  <si>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</si>
  <si>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</si>
  <si>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</si>
  <si>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</si>
  <si>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</si>
  <si>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</si>
  <si>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</si>
  <si>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</si>
  <si>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</si>
  <si>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</si>
  <si>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</si>
  <si>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</si>
  <si>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</si>
  <si>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</si>
  <si>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</si>
  <si>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</si>
  <si>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</si>
  <si>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</si>
  <si>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</si>
  <si>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</si>
  <si>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</si>
  <si>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</si>
  <si>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</si>
  <si>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</si>
  <si>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</si>
  <si>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</si>
  <si>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</si>
  <si>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</si>
  <si>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</si>
  <si>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</si>
  <si>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</si>
  <si>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</si>
  <si>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</si>
  <si>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</si>
  <si>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</si>
  <si>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</si>
  <si>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</si>
  <si>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</si>
  <si>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</si>
  <si>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</si>
  <si>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</si>
  <si>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</si>
  <si>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</si>
  <si>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</si>
  <si>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</si>
  <si>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</si>
  <si>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</si>
  <si>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</si>
  <si>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</si>
  <si>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</si>
  <si>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</si>
  <si>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</si>
  <si>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</si>
  <si>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</si>
  <si>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</si>
  <si>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</si>
  <si>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</si>
  <si>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</si>
  <si>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</si>
  <si>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</si>
  <si>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</si>
  <si>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</si>
  <si>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</si>
  <si>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</si>
  <si>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</si>
  <si>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</si>
  <si>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</si>
  <si>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</si>
  <si>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</si>
  <si>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</si>
  <si>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</si>
  <si>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</si>
  <si>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</si>
  <si>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</si>
  <si>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</si>
  <si>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</si>
  <si>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</si>
  <si>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</si>
  <si>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</si>
  <si>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</si>
  <si>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</si>
  <si>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</si>
  <si>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</si>
  <si>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</si>
  <si>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</si>
  <si>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</si>
  <si>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</si>
  <si>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</si>
  <si>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</si>
  <si>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</si>
  <si>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</si>
  <si>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</si>
  <si>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</si>
  <si>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</si>
  <si>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</si>
  <si>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</si>
  <si>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</si>
  <si>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</si>
  <si>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</si>
  <si>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</si>
  <si>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</si>
  <si>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</si>
  <si>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</si>
  <si>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</si>
  <si>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</si>
  <si>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</si>
  <si>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</si>
  <si>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</si>
  <si>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</si>
  <si>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</si>
  <si>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</si>
  <si>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</si>
  <si>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</si>
  <si>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</si>
  <si>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</si>
  <si>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</si>
  <si>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</si>
  <si>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</si>
  <si>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</si>
  <si>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</si>
  <si>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</si>
  <si>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</si>
  <si>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</si>
  <si>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</si>
  <si>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</si>
  <si>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</si>
  <si>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</si>
  <si>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</si>
  <si>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</si>
  <si>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</si>
  <si>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</si>
  <si>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</si>
  <si>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</si>
  <si>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</si>
  <si>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</si>
  <si>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</si>
  <si>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</si>
  <si>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</si>
  <si>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</si>
  <si>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</si>
  <si>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</si>
  <si>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</si>
  <si>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</si>
  <si>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</si>
  <si>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</si>
  <si>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</si>
  <si>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</si>
  <si>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</si>
  <si>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</si>
  <si>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</si>
  <si>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</si>
  <si>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</si>
  <si>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</si>
  <si>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</si>
  <si>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</si>
  <si>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</si>
  <si>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</si>
  <si>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</si>
  <si>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</si>
  <si>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</si>
  <si>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</si>
  <si>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</si>
  <si>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</si>
  <si>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</si>
  <si>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</si>
  <si>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</si>
  <si>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</si>
  <si>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</si>
  <si>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</si>
  <si>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</si>
  <si>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</si>
  <si>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</si>
  <si>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</si>
  <si>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</si>
  <si>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</si>
  <si>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</si>
  <si>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</si>
  <si>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</si>
  <si>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</si>
  <si>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</si>
  <si>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</si>
  <si>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</si>
  <si>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</si>
  <si>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</si>
  <si>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</si>
  <si>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</si>
  <si>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</si>
  <si>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</si>
  <si>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</si>
  <si>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</si>
  <si>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</si>
  <si>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</si>
  <si>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</si>
  <si>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</si>
  <si>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</si>
  <si>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</si>
  <si>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</si>
  <si>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</si>
  <si>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</si>
  <si>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</si>
  <si>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</si>
  <si>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</si>
  <si>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</si>
  <si>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</si>
  <si>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</si>
  <si>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</si>
  <si>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</si>
  <si>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</si>
  <si>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</si>
  <si>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</si>
  <si>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</si>
  <si>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</si>
  <si>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</si>
  <si>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</si>
  <si>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</si>
  <si>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</si>
  <si>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</si>
  <si>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</si>
  <si>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</si>
  <si>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</si>
  <si>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</si>
  <si>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</si>
  <si>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</si>
  <si>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</si>
  <si>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</si>
  <si>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</si>
  <si>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</si>
  <si>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</si>
  <si>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</si>
  <si>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</si>
  <si>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</si>
  <si>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</si>
  <si>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</si>
  <si>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</si>
  <si>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</si>
  <si>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</si>
  <si>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</si>
  <si>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</si>
  <si>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</si>
  <si>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</si>
  <si>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</si>
  <si>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</si>
  <si>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</si>
  <si>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</si>
  <si>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</si>
  <si>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</si>
  <si>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</si>
  <si>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</si>
  <si>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</si>
  <si>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</si>
  <si>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</si>
  <si>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</si>
  <si>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</si>
  <si>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</si>
  <si>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</si>
  <si>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</si>
  <si>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</si>
  <si>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</si>
  <si>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</si>
  <si>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</si>
  <si>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</si>
  <si>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</si>
  <si>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</si>
  <si>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</si>
  <si>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</si>
  <si>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</si>
  <si>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</si>
  <si>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</si>
  <si>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</si>
  <si>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</si>
  <si>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</si>
  <si>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</si>
  <si>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</si>
  <si>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</si>
  <si>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</si>
  <si>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</si>
  <si>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</si>
  <si>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</si>
  <si>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</si>
  <si>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</si>
  <si>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</si>
  <si>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</si>
  <si>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</si>
  <si>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</si>
  <si>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</si>
  <si>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</si>
  <si>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</si>
  <si>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</si>
  <si>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</si>
  <si>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</si>
  <si>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</si>
  <si>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</si>
  <si>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</si>
  <si>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</si>
  <si>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</si>
  <si>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</si>
  <si>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</si>
  <si>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</si>
  <si>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</si>
  <si>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</si>
  <si>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</si>
  <si>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</si>
  <si>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</si>
  <si>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</si>
  <si>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</si>
  <si>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</si>
  <si>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</si>
  <si>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</si>
  <si>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</si>
  <si>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</si>
  <si>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</si>
  <si>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</si>
  <si>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</si>
  <si>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</si>
  <si>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</si>
  <si>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</si>
  <si>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</si>
  <si>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</si>
  <si>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</si>
  <si>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</si>
  <si>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</si>
  <si>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</si>
  <si>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</si>
  <si>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</si>
  <si>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</si>
  <si>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</si>
  <si>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</si>
  <si>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</si>
  <si>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</si>
  <si>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</si>
  <si>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</si>
  <si>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</si>
  <si>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</si>
  <si>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</si>
  <si>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</si>
  <si>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</si>
  <si>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</si>
  <si>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</si>
  <si>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</si>
  <si>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</si>
  <si>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</si>
  <si>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</si>
  <si>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</si>
  <si>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</si>
  <si>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</si>
  <si>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</si>
  <si>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</si>
  <si>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</si>
  <si>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</si>
  <si>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</si>
  <si>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</si>
  <si>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</si>
  <si>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</si>
  <si>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</si>
  <si>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</si>
  <si>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</si>
  <si>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</si>
  <si>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</si>
  <si>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</si>
  <si>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</si>
  <si>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</si>
  <si>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</si>
  <si>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</si>
  <si>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</si>
  <si>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</si>
  <si>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</si>
  <si>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</si>
  <si>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</si>
  <si>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</si>
  <si>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</si>
  <si>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</si>
  <si>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</si>
  <si>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</si>
  <si>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</si>
  <si>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</si>
  <si>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</si>
  <si>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</si>
  <si>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</si>
  <si>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</si>
  <si>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</si>
  <si>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</si>
  <si>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</si>
  <si>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</si>
  <si>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</si>
  <si>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</si>
  <si>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</si>
  <si>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</si>
  <si>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</si>
  <si>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</si>
  <si>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</si>
  <si>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</si>
  <si>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</si>
  <si>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</si>
  <si>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</si>
  <si>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</si>
  <si>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</si>
  <si>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</si>
  <si>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</si>
  <si>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</si>
  <si>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</si>
  <si>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</si>
  <si>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</si>
  <si>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</si>
  <si>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</si>
  <si>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</si>
  <si>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</si>
  <si>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</si>
  <si>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</si>
  <si>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</si>
  <si>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</si>
  <si>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</si>
  <si>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</si>
  <si>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</si>
  <si>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</si>
  <si>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</si>
  <si>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</si>
  <si>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</si>
  <si>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</si>
  <si>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</si>
  <si>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</si>
  <si>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</si>
  <si>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</si>
  <si>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</si>
  <si>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</si>
  <si>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</si>
  <si>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</si>
  <si>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</si>
  <si>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</si>
  <si>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</si>
  <si>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</si>
  <si>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</si>
  <si>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</si>
  <si>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</si>
  <si>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</si>
  <si>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</si>
  <si>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</si>
  <si>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</si>
  <si>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</si>
  <si>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</si>
  <si>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</si>
  <si>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</si>
  <si>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</si>
  <si>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</si>
  <si>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</si>
  <si>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</si>
  <si>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</si>
  <si>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</si>
  <si>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</si>
  <si>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</si>
  <si>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</si>
  <si>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</si>
  <si>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</si>
  <si>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</si>
  <si>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</si>
  <si>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</si>
  <si>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</si>
  <si>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</si>
  <si>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</si>
  <si>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</si>
  <si>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</si>
  <si>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</si>
  <si>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</si>
  <si>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</si>
  <si>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</si>
  <si>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</si>
  <si>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</si>
  <si>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</si>
  <si>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</si>
  <si>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</si>
  <si>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</si>
  <si>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</si>
  <si>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</si>
  <si>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</si>
  <si>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</si>
  <si>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</si>
  <si>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</si>
  <si>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</si>
  <si>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</si>
  <si>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</si>
  <si>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</si>
  <si>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</si>
  <si>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</si>
  <si>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</si>
  <si>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</si>
  <si>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</si>
  <si>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</si>
  <si>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</si>
  <si>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</si>
  <si>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</si>
  <si>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</si>
  <si>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</si>
  <si>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</si>
  <si>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</si>
  <si>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</si>
  <si>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</si>
  <si>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</si>
  <si>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</si>
  <si>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</si>
  <si>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</si>
  <si>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</si>
  <si>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</si>
  <si>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</si>
  <si>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</si>
  <si>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</si>
  <si>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</si>
  <si>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</si>
  <si>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</si>
  <si>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</si>
  <si>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</si>
  <si>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</si>
  <si>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</si>
  <si>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</si>
  <si>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</si>
  <si>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</si>
  <si>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</si>
  <si>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</si>
  <si>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</si>
  <si>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</si>
  <si>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</si>
  <si>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</si>
  <si>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</si>
  <si>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</si>
  <si>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</si>
  <si>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</si>
  <si>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</si>
  <si>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</si>
  <si>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</si>
  <si>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</si>
  <si>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</si>
  <si>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</si>
  <si>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</si>
  <si>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</si>
  <si>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</si>
  <si>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</si>
  <si>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</si>
  <si>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</si>
  <si>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</si>
  <si>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</si>
  <si>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</si>
  <si>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</si>
  <si>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</si>
  <si>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</si>
  <si>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</si>
  <si>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</si>
  <si>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</si>
  <si>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</si>
  <si>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</si>
  <si>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</si>
  <si>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</si>
  <si>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</si>
  <si>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</si>
  <si>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</si>
  <si>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</si>
  <si>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</si>
  <si>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</si>
  <si>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</si>
  <si>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</si>
  <si>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</si>
  <si>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</si>
  <si>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</si>
  <si>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</si>
  <si>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</si>
  <si>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</si>
  <si>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</si>
  <si>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</si>
  <si>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</si>
  <si>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</si>
  <si>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</si>
  <si>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</si>
  <si>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</si>
  <si>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</si>
  <si>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</si>
  <si>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</si>
  <si>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</si>
  <si>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</si>
  <si>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</si>
  <si>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</si>
  <si>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</si>
  <si>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</si>
  <si>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</si>
  <si>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</si>
  <si>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</si>
  <si>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</si>
  <si>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</si>
  <si>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</si>
  <si>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</si>
  <si>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</si>
  <si>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</si>
  <si>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</si>
  <si>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</si>
  <si>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</si>
  <si>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</si>
  <si>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</si>
  <si>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</si>
  <si>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</si>
  <si>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</si>
  <si>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</si>
  <si>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</si>
  <si>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</si>
  <si>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</si>
  <si>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</si>
  <si>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</si>
  <si>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</si>
  <si>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</si>
  <si>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</si>
  <si>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</si>
  <si>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</si>
  <si>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</si>
  <si>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</si>
  <si>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</si>
  <si>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</si>
  <si>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</si>
  <si>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</si>
  <si>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</si>
  <si>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</si>
  <si>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</si>
  <si>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</si>
  <si>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</si>
  <si>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</si>
  <si>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</si>
  <si>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</si>
  <si>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</si>
  <si>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</si>
  <si>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</si>
  <si>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</si>
  <si>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</si>
  <si>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</si>
  <si>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</si>
  <si>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</si>
  <si>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</si>
  <si>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</si>
  <si>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</si>
  <si>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</si>
  <si>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</si>
  <si>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</si>
  <si>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</si>
  <si>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</si>
  <si>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</si>
  <si>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</si>
  <si>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</si>
  <si>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</si>
  <si>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</si>
  <si>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</si>
  <si>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</si>
  <si>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</si>
  <si>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</si>
  <si>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</si>
  <si>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</si>
  <si>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</si>
  <si>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</si>
  <si>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</si>
  <si>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</si>
  <si>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</si>
  <si>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</si>
  <si>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</si>
  <si>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</si>
  <si>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</si>
  <si>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</si>
  <si>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</si>
  <si>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</si>
  <si>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</si>
  <si>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</si>
  <si>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</si>
  <si>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</si>
  <si>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</si>
  <si>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</si>
  <si>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</si>
  <si>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</si>
  <si>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</si>
  <si>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</si>
  <si>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</si>
  <si>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</si>
  <si>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</si>
  <si>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</si>
  <si>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</si>
  <si>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</si>
  <si>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</si>
  <si>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</si>
  <si>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</si>
  <si>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</si>
  <si>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</si>
  <si>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</si>
  <si>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</si>
  <si>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</si>
  <si>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</si>
  <si>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</si>
  <si>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</si>
  <si>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</si>
  <si>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</si>
  <si>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</si>
  <si>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</si>
  <si>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</si>
  <si>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</si>
  <si>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</si>
  <si>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</si>
  <si>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</si>
  <si>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</si>
  <si>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</si>
  <si>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</si>
  <si>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</si>
  <si>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</si>
  <si>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</si>
  <si>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</si>
  <si>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</si>
  <si>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</si>
  <si>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</si>
  <si>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</si>
  <si>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</si>
  <si>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</si>
  <si>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</si>
  <si>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</si>
  <si>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</si>
  <si>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</si>
  <si>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</si>
  <si>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</si>
  <si>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</si>
  <si>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</si>
  <si>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</si>
  <si>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</si>
  <si>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</si>
  <si>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</si>
  <si>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</si>
  <si>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</si>
  <si>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</si>
  <si>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</si>
  <si>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</si>
  <si>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</si>
  <si>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</si>
  <si>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</si>
  <si>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</si>
  <si>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</si>
  <si>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</si>
  <si>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</si>
  <si>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</si>
  <si>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</si>
  <si>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</si>
  <si>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</si>
  <si>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</si>
  <si>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</si>
  <si>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</si>
  <si>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</si>
  <si>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</si>
  <si>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</si>
  <si>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</si>
  <si>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</si>
  <si>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</si>
  <si>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</si>
  <si>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</si>
  <si>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</si>
  <si>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</si>
  <si>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</si>
  <si>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</si>
  <si>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</si>
  <si>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</si>
  <si>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</si>
  <si>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</si>
  <si>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</si>
  <si>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</si>
  <si>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</si>
  <si>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</si>
  <si>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</si>
  <si>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</si>
  <si>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</si>
  <si>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</si>
  <si>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</si>
  <si>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</si>
  <si>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</si>
  <si>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</si>
  <si>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</si>
  <si>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</si>
  <si>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</si>
  <si>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</si>
  <si>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</si>
  <si>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</si>
  <si>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</si>
  <si>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</si>
  <si>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</si>
  <si>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</si>
  <si>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</si>
  <si>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</si>
  <si>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</si>
  <si>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</si>
  <si>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</si>
  <si>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</si>
  <si>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</si>
  <si>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</si>
  <si>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</si>
  <si>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</si>
  <si>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</si>
  <si>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</si>
  <si>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</si>
  <si>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</si>
  <si>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</si>
  <si>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</si>
  <si>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</si>
  <si>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</si>
  <si>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</si>
  <si>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</si>
  <si>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</si>
  <si>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</si>
  <si>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</si>
  <si>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</si>
  <si>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</si>
  <si>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</si>
  <si>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</si>
  <si>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</si>
  <si>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</si>
  <si>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</si>
  <si>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</si>
  <si>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</si>
  <si>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</si>
  <si>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</si>
  <si>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</si>
  <si>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</si>
  <si>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</si>
  <si>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</si>
  <si>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</si>
  <si>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</si>
  <si>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</si>
  <si>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</si>
  <si>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</si>
  <si>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</si>
  <si>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</si>
  <si>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</si>
  <si>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</si>
  <si>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</si>
  <si>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</si>
  <si>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</si>
  <si>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</si>
  <si>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</si>
  <si>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</si>
  <si>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</si>
  <si>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</si>
  <si>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</si>
  <si>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</si>
  <si>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</si>
  <si>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</si>
  <si>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</si>
  <si>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</si>
  <si>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</si>
  <si>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</si>
  <si>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</si>
  <si>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</si>
  <si>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</si>
  <si>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</si>
  <si>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</si>
  <si>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</si>
  <si>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</si>
  <si>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</si>
  <si>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</si>
  <si>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</si>
  <si>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</si>
  <si>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</si>
  <si>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</si>
  <si>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</si>
  <si>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</si>
  <si>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</si>
  <si>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</si>
  <si>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</si>
  <si>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</si>
  <si>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</si>
  <si>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</si>
  <si>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</si>
  <si>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</si>
  <si>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</si>
  <si>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</si>
  <si>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</si>
  <si>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</si>
  <si>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</si>
  <si>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</si>
  <si>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</si>
  <si>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</si>
  <si>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</si>
  <si>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</si>
  <si>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</si>
  <si>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</si>
  <si>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</si>
  <si>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</si>
  <si>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</si>
  <si>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</si>
  <si>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</si>
  <si>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</si>
  <si>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</si>
  <si>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</si>
  <si>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</si>
  <si>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</si>
  <si>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</si>
  <si>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</si>
  <si>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</si>
  <si>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</si>
  <si>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</si>
  <si>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</si>
  <si>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</si>
  <si>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</si>
  <si>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</si>
  <si>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</si>
  <si>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</si>
  <si>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</si>
  <si>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</si>
  <si>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</si>
  <si>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</si>
  <si>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</si>
  <si>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</si>
  <si>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</si>
  <si>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</si>
  <si>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</si>
  <si>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</si>
  <si>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</si>
  <si>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</si>
  <si>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</si>
  <si>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</si>
  <si>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</si>
  <si>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</si>
  <si>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</si>
  <si>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</si>
  <si>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</si>
  <si>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</si>
  <si>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</si>
  <si>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</si>
  <si>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</si>
  <si>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</si>
  <si>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</si>
  <si>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</si>
  <si>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</si>
  <si>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</si>
  <si>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</si>
  <si>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</si>
  <si>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</si>
  <si>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</si>
  <si>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</si>
  <si>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</si>
  <si>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</si>
  <si>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</si>
  <si>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</si>
  <si>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</si>
  <si>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</si>
  <si>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</si>
  <si>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</si>
  <si>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</si>
  <si>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</si>
  <si>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</si>
  <si>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</si>
  <si>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</si>
  <si>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</si>
  <si>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</si>
  <si>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</si>
  <si>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</si>
  <si>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</si>
  <si>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</si>
  <si>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</si>
  <si>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</si>
  <si>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</si>
  <si>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</si>
  <si>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</si>
  <si>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</si>
  <si>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</si>
  <si>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</si>
  <si>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</si>
  <si>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</si>
  <si>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</si>
  <si>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</si>
  <si>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</si>
  <si>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</si>
  <si>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</si>
  <si>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</si>
  <si>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</si>
  <si>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</si>
  <si>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</si>
  <si>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</si>
  <si>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</si>
  <si>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</si>
  <si>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</si>
  <si>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</si>
  <si>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</si>
  <si>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</si>
  <si>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</si>
  <si>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</si>
  <si>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</si>
  <si>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</si>
  <si>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</si>
  <si>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</si>
  <si>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</si>
  <si>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</si>
  <si>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</si>
  <si>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</si>
  <si>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</si>
  <si>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</si>
  <si>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</si>
  <si>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</si>
  <si>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</si>
  <si>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</si>
  <si>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</si>
  <si>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</si>
  <si>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</si>
  <si>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</si>
  <si>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</si>
  <si>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</si>
  <si>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</si>
  <si>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</si>
  <si>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</si>
  <si>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</si>
  <si>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</si>
  <si>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</si>
  <si>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</si>
  <si>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</si>
  <si>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</si>
  <si>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</si>
  <si>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</si>
  <si>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</si>
  <si>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</si>
  <si>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</si>
  <si>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</si>
  <si>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</si>
  <si>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</si>
  <si>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</si>
  <si>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</si>
  <si>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</si>
  <si>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</si>
  <si>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</si>
  <si>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</si>
  <si>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</si>
  <si>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</si>
  <si>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</si>
  <si>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</si>
  <si>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</si>
  <si>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</si>
  <si>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</si>
  <si>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</si>
  <si>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</si>
  <si>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</si>
  <si>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</si>
  <si>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</si>
  <si>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</si>
  <si>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</si>
  <si>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</si>
  <si>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</si>
  <si>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</si>
  <si>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</si>
  <si>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</si>
  <si>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</si>
  <si>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</si>
  <si>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</si>
  <si>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</si>
  <si>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</si>
  <si>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</si>
  <si>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</si>
  <si>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</si>
  <si>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</si>
  <si>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</si>
  <si>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</si>
  <si>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</si>
  <si>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</si>
  <si>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</si>
  <si>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</si>
  <si>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</si>
  <si>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</si>
  <si>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</si>
  <si>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</si>
  <si>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</si>
  <si>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</si>
  <si>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</si>
  <si>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</si>
  <si>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</si>
  <si>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</si>
  <si>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</si>
  <si>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</si>
  <si>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</si>
  <si>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</si>
  <si>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</si>
  <si>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</si>
  <si>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</si>
  <si>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</si>
  <si>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</si>
  <si>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</si>
  <si>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</si>
  <si>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</si>
  <si>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</si>
  <si>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</si>
  <si>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</si>
  <si>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</si>
  <si>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</si>
  <si>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</si>
  <si>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</si>
  <si>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</si>
  <si>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</si>
  <si>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</si>
  <si>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</si>
  <si>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</si>
  <si>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</si>
  <si>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</si>
  <si>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</si>
  <si>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</si>
  <si>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</si>
  <si>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</si>
  <si>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</si>
  <si>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</si>
  <si>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</si>
  <si>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</si>
  <si>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</si>
  <si>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</si>
  <si>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</si>
  <si>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</si>
  <si>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</si>
  <si>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</si>
  <si>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</si>
  <si>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</si>
  <si>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</si>
  <si>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</si>
  <si>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</si>
  <si>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</si>
  <si>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</si>
  <si>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</si>
  <si>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</si>
  <si>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</si>
  <si>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</si>
  <si>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</si>
  <si>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</si>
  <si>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</si>
  <si>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</si>
  <si>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</si>
  <si>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</si>
  <si>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</si>
  <si>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</si>
  <si>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</si>
  <si>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</si>
  <si>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</si>
  <si>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</si>
  <si>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</si>
  <si>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</si>
  <si>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</si>
  <si>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</si>
  <si>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</si>
  <si>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</si>
  <si>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</si>
  <si>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</si>
  <si>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</si>
  <si>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</si>
  <si>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</si>
  <si>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</si>
  <si>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</si>
  <si>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</si>
  <si>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</si>
  <si>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</si>
  <si>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</si>
  <si>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</si>
  <si>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</si>
  <si>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</si>
  <si>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</si>
  <si>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</si>
  <si>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</si>
  <si>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</si>
  <si>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</si>
  <si>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</si>
  <si>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</si>
  <si>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</si>
  <si>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</si>
  <si>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</si>
  <si>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</si>
  <si>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</si>
  <si>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</si>
  <si>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</si>
  <si>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</si>
  <si>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</si>
  <si>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</si>
  <si>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</si>
  <si>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</si>
  <si>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</si>
  <si>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</si>
  <si>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</si>
  <si>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</si>
  <si>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</si>
  <si>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</si>
  <si>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</si>
  <si>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</si>
  <si>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</si>
  <si>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</si>
  <si>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</si>
  <si>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</si>
  <si>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</si>
  <si>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</si>
  <si>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</si>
  <si>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</si>
  <si>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</si>
  <si>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</si>
  <si>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</si>
  <si>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</si>
  <si>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</si>
  <si>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</si>
  <si>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</si>
  <si>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</si>
  <si>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</si>
  <si>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</si>
  <si>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</si>
  <si>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</si>
  <si>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</si>
  <si>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</si>
  <si>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</si>
  <si>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</si>
  <si>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</si>
  <si>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</si>
  <si>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</si>
  <si>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</si>
  <si>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</si>
  <si>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</si>
  <si>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</si>
  <si>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</si>
  <si>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</si>
  <si>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</si>
  <si>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</si>
  <si>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</si>
  <si>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</si>
  <si>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</si>
  <si>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</si>
  <si>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</si>
  <si>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</si>
  <si>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</si>
  <si>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</si>
  <si>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</si>
  <si>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</si>
  <si>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</si>
  <si>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</si>
  <si>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</si>
  <si>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</si>
  <si>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</si>
  <si>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</si>
  <si>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</si>
  <si>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</si>
  <si>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</si>
  <si>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</si>
  <si>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</si>
  <si>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</si>
  <si>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</si>
  <si>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</si>
  <si>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</si>
  <si>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</si>
  <si>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</si>
  <si>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</si>
  <si>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</si>
  <si>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</si>
  <si>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</si>
  <si>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</si>
  <si>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</si>
  <si>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</si>
  <si>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</si>
  <si>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</si>
  <si>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</si>
  <si>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</si>
  <si>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</si>
  <si>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</si>
  <si>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</si>
  <si>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</si>
  <si>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</si>
  <si>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</si>
  <si>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</si>
  <si>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</si>
  <si>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</si>
  <si>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</si>
  <si>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</si>
  <si>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</si>
  <si>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</si>
  <si>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</si>
  <si>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</si>
  <si>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</si>
  <si>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</si>
  <si>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</si>
  <si>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</si>
  <si>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</si>
  <si>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</si>
  <si>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</si>
  <si>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</si>
  <si>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</si>
  <si>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</si>
  <si>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</si>
  <si>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</si>
  <si>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</si>
  <si>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</si>
  <si>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</si>
  <si>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</si>
  <si>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</si>
  <si>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</si>
  <si>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</si>
  <si>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</si>
  <si>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</si>
  <si>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</si>
  <si>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</si>
  <si>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</si>
  <si>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</si>
  <si>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</si>
  <si>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</si>
  <si>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</si>
  <si>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</si>
  <si>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</si>
  <si>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</si>
  <si>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</si>
  <si>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</si>
  <si>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</si>
  <si>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</si>
  <si>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</si>
  <si>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</si>
  <si>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</si>
  <si>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</si>
  <si>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</si>
  <si>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</si>
  <si>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</si>
  <si>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</si>
  <si>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</si>
  <si>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</si>
  <si>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</si>
  <si>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</si>
  <si>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</si>
  <si>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</si>
  <si>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</si>
  <si>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</si>
  <si>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</si>
  <si>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</si>
  <si>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</si>
  <si>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</si>
  <si>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</si>
  <si>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</si>
  <si>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</si>
  <si>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</si>
  <si>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</si>
  <si>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</si>
  <si>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</si>
  <si>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</si>
  <si>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</si>
  <si>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</si>
  <si>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</si>
  <si>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</si>
  <si>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</si>
  <si>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</si>
  <si>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</si>
  <si>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</si>
  <si>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</si>
  <si>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</si>
  <si>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</si>
  <si>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</si>
  <si>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</si>
  <si>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</si>
  <si>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</si>
  <si>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</si>
  <si>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</si>
  <si>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</si>
  <si>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</si>
  <si>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</si>
  <si>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</si>
  <si>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</si>
  <si>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</si>
  <si>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</si>
  <si>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</si>
  <si>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</si>
  <si>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</si>
  <si>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</si>
  <si>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</si>
  <si>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</si>
  <si>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</si>
  <si>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</si>
  <si>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</si>
  <si>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</si>
  <si>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</si>
  <si>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</si>
  <si>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</si>
  <si>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</si>
  <si>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</si>
  <si>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</si>
  <si>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</si>
  <si>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</si>
  <si>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</si>
  <si>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</si>
  <si>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</si>
  <si>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</si>
  <si>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</si>
  <si>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</si>
  <si>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</si>
  <si>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</si>
  <si>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</si>
  <si>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</si>
  <si>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</si>
  <si>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</si>
  <si>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</si>
  <si>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</si>
  <si>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</si>
  <si>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</si>
  <si>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</si>
  <si>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</si>
  <si>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</si>
  <si>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</si>
  <si>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</si>
  <si>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</si>
  <si>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</si>
  <si>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</si>
  <si>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</si>
  <si>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</si>
  <si>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</si>
  <si>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</si>
  <si>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</si>
  <si>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</si>
  <si>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</si>
  <si>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</si>
  <si>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</si>
  <si>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</si>
  <si>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</si>
  <si>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</si>
  <si>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</si>
  <si>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</si>
  <si>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</si>
  <si>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</si>
  <si>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</si>
  <si>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</si>
  <si>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</si>
  <si>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</si>
  <si>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</si>
  <si>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</si>
  <si>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</si>
  <si>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</si>
  <si>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</si>
  <si>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</si>
  <si>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</si>
  <si>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</si>
  <si>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</si>
  <si>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</si>
  <si>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</si>
  <si>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</si>
  <si>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</si>
  <si>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</si>
  <si>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</si>
  <si>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</si>
  <si>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</si>
  <si>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</si>
  <si>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</si>
  <si>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</si>
  <si>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</si>
  <si>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</si>
  <si>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</si>
  <si>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</si>
  <si>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</si>
  <si>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</si>
  <si>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</si>
  <si>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</si>
  <si>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</si>
  <si>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</si>
  <si>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</si>
  <si>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</si>
  <si>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</si>
  <si>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</si>
  <si>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</si>
  <si>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</si>
  <si>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</si>
  <si>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</si>
  <si>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</si>
  <si>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</si>
  <si>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</si>
  <si>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</si>
  <si>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</si>
  <si>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</si>
  <si>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</si>
  <si>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</si>
  <si>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</si>
  <si>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</si>
  <si>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</si>
  <si>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</si>
  <si>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</si>
  <si>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</si>
  <si>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</si>
  <si>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</si>
  <si>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</si>
  <si>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</si>
  <si>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</si>
  <si>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</si>
  <si>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</si>
  <si>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</si>
  <si>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</si>
  <si>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</si>
  <si>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</si>
  <si>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</si>
  <si>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</si>
  <si>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</si>
  <si>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</si>
  <si>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</si>
  <si>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</si>
  <si>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</si>
  <si>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</si>
  <si>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</si>
  <si>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</si>
  <si>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</si>
  <si>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</si>
  <si>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</si>
  <si>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</si>
  <si>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</si>
  <si>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</si>
  <si>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</si>
  <si>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</si>
  <si>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</si>
  <si>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</si>
  <si>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</si>
  <si>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</si>
  <si>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</si>
  <si>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</si>
  <si>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</si>
  <si>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</si>
  <si>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</si>
  <si>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</si>
  <si>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</si>
  <si>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</si>
  <si>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</si>
  <si>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</si>
  <si>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</si>
  <si>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</si>
  <si>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</si>
  <si>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</si>
  <si>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</si>
  <si>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</si>
  <si>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</si>
  <si>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</si>
  <si>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</si>
  <si>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</si>
  <si>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</si>
  <si>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</si>
  <si>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</si>
  <si>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</si>
  <si>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</si>
  <si>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</si>
  <si>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</si>
  <si>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</si>
  <si>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</si>
  <si>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</si>
  <si>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</si>
  <si>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</si>
  <si>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</si>
  <si>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</si>
  <si>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</si>
  <si>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</si>
  <si>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</si>
  <si>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</si>
  <si>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</si>
  <si>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</si>
  <si>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</si>
  <si>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</si>
  <si>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</si>
  <si>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</si>
  <si>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</si>
  <si>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</si>
  <si>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</si>
  <si>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</si>
  <si>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</si>
  <si>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</si>
  <si>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</si>
  <si>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</si>
  <si>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</si>
  <si>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</si>
  <si>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</si>
  <si>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</si>
  <si>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</si>
  <si>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</si>
  <si>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</si>
  <si>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</si>
  <si>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</si>
  <si>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</si>
  <si>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</si>
  <si>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</si>
  <si>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</si>
  <si>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</si>
  <si>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</si>
  <si>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</si>
  <si>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</si>
  <si>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</si>
  <si>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</si>
  <si>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</si>
  <si>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</si>
  <si>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</si>
  <si>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</si>
  <si>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</si>
  <si>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</si>
  <si>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</si>
  <si>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</si>
  <si>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</si>
  <si>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</si>
  <si>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</si>
  <si>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</si>
  <si>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</si>
  <si>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</si>
  <si>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</si>
  <si>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</si>
  <si>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</si>
  <si>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</si>
  <si>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</si>
  <si>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</si>
  <si>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</si>
  <si>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</si>
  <si>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</si>
  <si>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</si>
  <si>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</si>
  <si>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</si>
  <si>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</si>
  <si>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</si>
  <si>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</si>
  <si>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</si>
  <si>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</si>
  <si>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</si>
  <si>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</si>
  <si>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</si>
  <si>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</si>
  <si>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</si>
  <si>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</si>
  <si>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</si>
  <si>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</si>
  <si>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</si>
  <si>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</si>
  <si>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</si>
  <si>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</si>
  <si>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</si>
  <si>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</si>
  <si>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</si>
  <si>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</si>
  <si>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</si>
  <si>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</si>
  <si>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</si>
  <si>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</si>
  <si>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</si>
  <si>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</si>
  <si>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</si>
  <si>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</si>
  <si>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</si>
  <si>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</si>
  <si>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</si>
  <si>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</si>
  <si>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</si>
  <si>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</si>
  <si>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</si>
  <si>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</si>
  <si>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</si>
  <si>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</si>
  <si>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</si>
  <si>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</si>
  <si>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</si>
  <si>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</si>
  <si>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</si>
  <si>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</si>
  <si>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</si>
  <si>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</si>
  <si>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</si>
  <si>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</si>
  <si>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</si>
  <si>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</si>
  <si>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</si>
  <si>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</si>
  <si>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</si>
  <si>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</si>
  <si>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</si>
  <si>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</si>
  <si>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</si>
  <si>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</si>
  <si>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</si>
  <si>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</si>
  <si>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</si>
  <si>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</si>
  <si>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</si>
  <si>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</si>
  <si>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</si>
  <si>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</si>
  <si>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</si>
  <si>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</si>
  <si>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</si>
  <si>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</si>
  <si>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</si>
  <si>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</si>
  <si>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</si>
  <si>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</si>
  <si>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</si>
  <si>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</si>
  <si>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</si>
  <si>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</si>
  <si>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</si>
  <si>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</si>
  <si>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</si>
  <si>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</si>
  <si>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</si>
  <si>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</si>
  <si>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</si>
  <si>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</si>
  <si>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</si>
  <si>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</si>
  <si>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</si>
  <si>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</si>
  <si>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</si>
  <si>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</si>
  <si>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</si>
  <si>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</si>
  <si>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</si>
  <si>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</si>
  <si>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</si>
  <si>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</si>
  <si>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</si>
  <si>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</si>
  <si>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</si>
  <si>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</si>
  <si>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</si>
  <si>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</si>
  <si>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</si>
  <si>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</si>
  <si>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</si>
  <si>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</si>
  <si>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</si>
  <si>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</si>
  <si>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</si>
  <si>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</si>
  <si>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</si>
  <si>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</si>
  <si>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</si>
  <si>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</si>
  <si>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</si>
  <si>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</si>
  <si>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</si>
  <si>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</si>
  <si>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</si>
  <si>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</si>
  <si>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</si>
  <si>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</si>
  <si>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</si>
  <si>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</si>
  <si>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</si>
  <si>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</si>
  <si>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</si>
  <si>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</si>
  <si>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</si>
  <si>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</si>
  <si>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</si>
  <si>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</si>
  <si>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</si>
  <si>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</si>
  <si>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</si>
  <si>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</si>
  <si>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</si>
  <si>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</si>
  <si>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</si>
  <si>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</si>
  <si>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</si>
  <si>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</si>
  <si>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</si>
  <si>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</si>
  <si>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</si>
  <si>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</si>
  <si>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</si>
  <si>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</si>
  <si>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</si>
  <si>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</si>
  <si>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</si>
  <si>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</si>
  <si>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</si>
  <si>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</si>
  <si>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</si>
  <si>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</si>
  <si>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</si>
  <si>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</si>
  <si>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</si>
  <si>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</si>
  <si>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</si>
  <si>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</si>
  <si>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</si>
  <si>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</si>
  <si>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</si>
  <si>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</si>
  <si>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</si>
  <si>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</si>
  <si>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</si>
  <si>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</si>
  <si>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</si>
  <si>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</si>
  <si>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</si>
  <si>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</si>
  <si>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</si>
  <si>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</si>
  <si>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</si>
  <si>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</si>
  <si>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</si>
  <si>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</si>
  <si>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</si>
  <si>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</si>
  <si>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</si>
  <si>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</si>
  <si>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</si>
  <si>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</si>
  <si>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</si>
  <si>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</si>
  <si>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</si>
  <si>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</si>
  <si>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</si>
  <si>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</si>
  <si>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</si>
  <si>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</si>
  <si>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</si>
  <si>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</si>
  <si>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</si>
  <si>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</si>
  <si>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</si>
  <si>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</si>
  <si>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</si>
  <si>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</si>
  <si>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</si>
  <si>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</si>
  <si>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</si>
  <si>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</si>
  <si>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</si>
  <si>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</si>
  <si>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</si>
  <si>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</si>
  <si>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</si>
  <si>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</si>
  <si>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</si>
  <si>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</si>
  <si>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</si>
  <si>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</si>
  <si>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</si>
  <si>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</si>
  <si>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</si>
  <si>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</si>
  <si>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</si>
  <si>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</si>
  <si>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</si>
  <si>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</si>
  <si>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</si>
  <si>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</si>
  <si>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</si>
  <si>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</si>
  <si>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</si>
  <si>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</si>
  <si>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</si>
  <si>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</si>
  <si>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</si>
  <si>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</si>
  <si>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</si>
  <si>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</si>
  <si>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</si>
  <si>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</si>
  <si>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</si>
  <si>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</si>
  <si>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</si>
  <si>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</si>
  <si>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</si>
  <si>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</si>
  <si>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</si>
  <si>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</si>
  <si>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</si>
  <si>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</si>
  <si>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</si>
  <si>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</si>
  <si>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</si>
  <si>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</si>
  <si>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</si>
  <si>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</si>
  <si>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</si>
  <si>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</si>
  <si>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</si>
  <si>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</si>
  <si>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</si>
  <si>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</si>
  <si>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</si>
  <si>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</si>
  <si>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</si>
  <si>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</si>
  <si>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</si>
  <si>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</si>
  <si>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</si>
  <si>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</si>
  <si>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</si>
  <si>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</si>
  <si>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</si>
  <si>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</si>
  <si>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</si>
  <si>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</si>
  <si>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</si>
  <si>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</si>
  <si>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</si>
  <si>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</si>
  <si>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</si>
  <si>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</si>
  <si>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</si>
  <si>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</si>
  <si>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</si>
  <si>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</si>
  <si>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</si>
  <si>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</si>
  <si>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</si>
  <si>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</si>
  <si>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</si>
  <si>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</si>
  <si>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</si>
  <si>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</si>
  <si>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</si>
  <si>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</si>
  <si>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</si>
  <si>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</si>
  <si>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</si>
  <si>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</si>
  <si>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</si>
  <si>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</si>
  <si>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</si>
  <si>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</si>
  <si>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</si>
  <si>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</si>
  <si>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</si>
  <si>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</si>
  <si>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</si>
  <si>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</si>
  <si>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</si>
  <si>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</si>
  <si>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</si>
  <si>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</si>
  <si>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</si>
  <si>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</si>
  <si>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</si>
  <si>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</si>
  <si>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</si>
  <si>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</si>
  <si>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</si>
  <si>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</si>
  <si>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</si>
  <si>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</si>
  <si>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</si>
  <si>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</si>
  <si>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</si>
  <si>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</si>
  <si>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</si>
  <si>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</si>
  <si>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</si>
  <si>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</si>
  <si>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</si>
  <si>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</si>
  <si>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</si>
  <si>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</si>
  <si>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</si>
  <si>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</si>
  <si>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</si>
  <si>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</si>
  <si>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</si>
  <si>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</si>
  <si>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</si>
  <si>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</si>
  <si>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</si>
  <si>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</si>
  <si>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</si>
  <si>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</si>
  <si>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</si>
  <si>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</si>
  <si>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</si>
  <si>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</si>
  <si>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</si>
  <si>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</si>
  <si>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</si>
  <si>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</si>
  <si>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</si>
  <si>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</si>
  <si>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</si>
  <si>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</si>
  <si>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</si>
  <si>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</si>
  <si>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</si>
  <si>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</si>
  <si>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</si>
  <si>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</si>
  <si>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</si>
  <si>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</si>
  <si>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</si>
  <si>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</si>
  <si>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</si>
  <si>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</si>
  <si>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</si>
  <si>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</si>
  <si>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</si>
  <si>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</si>
  <si>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</si>
  <si>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</si>
  <si>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</si>
  <si>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</si>
  <si>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</si>
  <si>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</si>
  <si>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</si>
  <si>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</si>
  <si>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</si>
  <si>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</si>
  <si>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</si>
  <si>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</si>
  <si>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</si>
  <si>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</si>
  <si>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</si>
  <si>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</si>
  <si>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</si>
  <si>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</si>
  <si>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</si>
  <si>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</si>
  <si>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</si>
  <si>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</si>
  <si>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</si>
  <si>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</si>
  <si>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</si>
  <si>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</si>
  <si>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</si>
  <si>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</si>
  <si>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</si>
  <si>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</si>
  <si>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</si>
  <si>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</si>
  <si>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</si>
  <si>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</si>
  <si>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</si>
  <si>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</si>
  <si>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</si>
  <si>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</si>
  <si>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</si>
  <si>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</si>
  <si>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</si>
  <si>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</si>
  <si>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</si>
  <si>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</si>
  <si>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</si>
  <si>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</si>
  <si>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</si>
  <si>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</si>
  <si>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</si>
  <si>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</si>
  <si>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</si>
  <si>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</si>
  <si>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</si>
  <si>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</si>
  <si>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</si>
  <si>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</si>
  <si>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</si>
  <si>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</si>
  <si>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</si>
  <si>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</si>
  <si>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</si>
  <si>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</si>
  <si>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</si>
  <si>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</si>
  <si>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</si>
  <si>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</si>
  <si>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</si>
  <si>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</si>
  <si>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</si>
  <si>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</si>
  <si>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</si>
  <si>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</si>
  <si>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</si>
  <si>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</si>
  <si>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</si>
  <si>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</si>
  <si>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</si>
  <si>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</si>
  <si>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</si>
  <si>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</si>
  <si>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</si>
  <si>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</si>
  <si>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</si>
  <si>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</si>
  <si>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</si>
  <si>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</si>
  <si>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</si>
  <si>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</si>
  <si>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</si>
  <si>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</si>
  <si>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</si>
  <si>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</si>
  <si>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</si>
  <si>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</si>
  <si>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</si>
  <si>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</si>
  <si>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</si>
  <si>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</si>
  <si>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</si>
  <si>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</si>
  <si>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</si>
  <si>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</si>
  <si>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</si>
  <si>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</si>
  <si>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</si>
  <si>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</si>
  <si>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</si>
  <si>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</si>
  <si>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</si>
  <si>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</si>
  <si>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</si>
  <si>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</si>
  <si>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</si>
  <si>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</si>
  <si>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</si>
  <si>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</si>
  <si>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</si>
  <si>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</si>
  <si>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</si>
  <si>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</si>
  <si>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</si>
  <si>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</si>
  <si>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</si>
  <si>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</si>
  <si>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</si>
  <si>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</si>
  <si>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</si>
  <si>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</si>
  <si>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</si>
  <si>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</si>
  <si>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</si>
  <si>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</si>
  <si>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</si>
  <si>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</si>
  <si>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</si>
  <si>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</si>
  <si>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</si>
  <si>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</si>
  <si>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</si>
  <si>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</si>
  <si>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</si>
  <si>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</si>
  <si>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</si>
  <si>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</si>
  <si>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</si>
  <si>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</si>
  <si>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</si>
  <si>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</si>
  <si>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</si>
  <si>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</si>
  <si>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</si>
  <si>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</si>
  <si>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</si>
  <si>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</si>
  <si>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</si>
  <si>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</si>
  <si>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</si>
  <si>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</si>
  <si>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</si>
  <si>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</si>
  <si>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</si>
  <si>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</si>
  <si>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</si>
  <si>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</si>
  <si>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</si>
  <si>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</si>
  <si>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</si>
  <si>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</si>
  <si>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</si>
  <si>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</si>
  <si>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</si>
  <si>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</si>
  <si>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</si>
  <si>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</si>
  <si>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</si>
  <si>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</si>
  <si>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</si>
  <si>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</si>
  <si>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</si>
  <si>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</si>
  <si>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</si>
  <si>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</si>
  <si>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</si>
  <si>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</si>
  <si>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</si>
  <si>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</si>
  <si>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</si>
  <si>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</si>
  <si>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</si>
  <si>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</si>
  <si>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</si>
  <si>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</si>
  <si>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</si>
  <si>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</si>
  <si>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</si>
  <si>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</si>
  <si>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</si>
  <si>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</si>
  <si>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</si>
  <si>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</si>
  <si>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</si>
  <si>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</si>
  <si>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</si>
  <si>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</si>
  <si>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</si>
  <si>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</si>
  <si>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</si>
  <si>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</si>
  <si>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</si>
  <si>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</si>
  <si>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</si>
  <si>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</si>
  <si>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</si>
  <si>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</si>
  <si>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</si>
  <si>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</si>
  <si>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</si>
  <si>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</si>
  <si>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</si>
  <si>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</si>
  <si>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</si>
  <si>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</si>
  <si>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</si>
  <si>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</si>
  <si>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</si>
  <si>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</si>
  <si>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</si>
  <si>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</si>
  <si>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</si>
  <si>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</si>
  <si>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</si>
  <si>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</si>
  <si>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</si>
  <si>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</si>
  <si>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</si>
  <si>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</si>
  <si>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</si>
  <si>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</si>
  <si>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</si>
  <si>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</si>
  <si>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</si>
  <si>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</si>
  <si>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</si>
  <si>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</si>
  <si>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</si>
  <si>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</si>
  <si>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</si>
  <si>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</si>
  <si>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</si>
  <si>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</si>
  <si>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</si>
  <si>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</si>
  <si>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</si>
  <si>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</si>
  <si>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</si>
  <si>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</si>
  <si>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</si>
  <si>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</si>
  <si>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</si>
  <si>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</si>
  <si>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</si>
  <si>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</si>
  <si>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</si>
  <si>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</si>
  <si>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</si>
  <si>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</si>
  <si>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</si>
  <si>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</si>
  <si>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</si>
  <si>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</si>
  <si>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</si>
  <si>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</si>
  <si>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</si>
  <si>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</si>
  <si>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</si>
  <si>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</si>
  <si>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</si>
  <si>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</si>
  <si>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</si>
  <si>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</si>
  <si>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</si>
  <si>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</si>
  <si>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</si>
  <si>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</si>
  <si>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</si>
  <si>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</si>
  <si>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</si>
  <si>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</si>
  <si>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</si>
  <si>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</si>
  <si>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</si>
  <si>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</si>
  <si>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</si>
  <si>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</si>
  <si>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</si>
  <si>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</si>
  <si>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</si>
  <si>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</si>
  <si>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</si>
  <si>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</si>
  <si>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</si>
  <si>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</si>
  <si>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</si>
  <si>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</si>
  <si>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</si>
  <si>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</si>
  <si>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</si>
  <si>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</si>
  <si>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</si>
  <si>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</si>
  <si>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</si>
  <si>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</si>
  <si>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</si>
  <si>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</si>
  <si>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</si>
  <si>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</si>
  <si>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</si>
  <si>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</si>
  <si>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</si>
  <si>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</si>
  <si>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</si>
  <si>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</si>
  <si>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</si>
  <si>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</si>
  <si>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</si>
  <si>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</si>
  <si>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</si>
  <si>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</si>
  <si>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</si>
  <si>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</si>
  <si>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</si>
  <si>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</si>
  <si>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</si>
  <si>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</si>
  <si>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</si>
  <si>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</si>
  <si>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</si>
  <si>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</si>
  <si>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</si>
  <si>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</si>
  <si>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</si>
  <si>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</si>
  <si>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</si>
  <si>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</si>
  <si>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</si>
  <si>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</si>
  <si>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</si>
  <si>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</si>
  <si>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</si>
  <si>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</si>
  <si>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</si>
  <si>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</si>
  <si>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</si>
  <si>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</si>
  <si>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</si>
  <si>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</si>
  <si>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</si>
  <si>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</si>
  <si>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</si>
  <si>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</si>
  <si>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</si>
  <si>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</si>
  <si>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</si>
  <si>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</si>
  <si>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</si>
  <si>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</si>
  <si>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</si>
  <si>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</si>
  <si>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</si>
  <si>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</si>
  <si>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</si>
  <si>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</si>
  <si>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</si>
  <si>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</si>
  <si>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</si>
  <si>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</si>
  <si>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</si>
  <si>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</si>
  <si>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</si>
  <si>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</si>
  <si>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</si>
  <si>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</si>
  <si>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</si>
  <si>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</si>
  <si>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</si>
  <si>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</si>
  <si>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</si>
  <si>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</si>
  <si>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</si>
  <si>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</si>
  <si>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</si>
  <si>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</si>
  <si>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</si>
  <si>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</si>
  <si>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</si>
  <si>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</si>
  <si>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</si>
  <si>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</si>
  <si>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</si>
  <si>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</si>
  <si>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</si>
  <si>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</si>
  <si>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</si>
  <si>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</si>
  <si>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</si>
  <si>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</si>
  <si>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</si>
  <si>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</si>
  <si>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</si>
  <si>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</si>
  <si>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</si>
  <si>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</si>
  <si>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</si>
  <si>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</si>
  <si>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</si>
  <si>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</si>
  <si>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</si>
  <si>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</si>
  <si>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</si>
  <si>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</si>
  <si>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</si>
  <si>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</si>
  <si>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</si>
  <si>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</si>
  <si>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</si>
  <si>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</si>
  <si>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</si>
  <si>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</si>
  <si>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</si>
  <si>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</si>
  <si>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</si>
  <si>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</si>
  <si>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</si>
  <si>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</si>
  <si>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</si>
  <si>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</si>
  <si>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</si>
  <si>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</si>
  <si>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</si>
  <si>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</si>
  <si>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</si>
  <si>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</si>
  <si>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</si>
  <si>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</si>
  <si>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</si>
  <si>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</si>
  <si>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</si>
  <si>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</si>
  <si>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</si>
  <si>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</si>
  <si>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</si>
  <si>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</si>
  <si>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</si>
  <si>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</si>
  <si>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</si>
  <si>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</si>
  <si>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</si>
  <si>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</si>
  <si>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</si>
  <si>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</si>
  <si>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</si>
  <si>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</si>
  <si>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</si>
  <si>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</si>
  <si>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</si>
  <si>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</si>
  <si>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</si>
  <si>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</si>
  <si>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</si>
  <si>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</si>
  <si>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</si>
  <si>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</si>
  <si>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</si>
  <si>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</si>
  <si>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</si>
  <si>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</si>
  <si>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</si>
  <si>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</si>
  <si>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</si>
  <si>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</si>
  <si>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</si>
  <si>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</si>
  <si>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</si>
  <si>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</si>
  <si>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</si>
  <si>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</si>
  <si>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</si>
  <si>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</si>
  <si>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</si>
  <si>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</si>
  <si>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</si>
  <si>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</si>
  <si>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</si>
  <si>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</si>
  <si>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</si>
  <si>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</si>
  <si>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</si>
  <si>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</si>
  <si>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</si>
  <si>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</si>
  <si>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</si>
  <si>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</si>
  <si>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</si>
  <si>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</si>
  <si>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</si>
  <si>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</si>
  <si>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</si>
  <si>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</si>
  <si>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</si>
  <si>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</si>
  <si>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</si>
  <si>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</si>
  <si>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</si>
  <si>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</si>
  <si>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</si>
  <si>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</si>
  <si>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</si>
  <si>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</si>
  <si>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</si>
  <si>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</si>
  <si>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</si>
  <si>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</si>
  <si>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</si>
  <si>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</si>
  <si>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</si>
  <si>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</si>
  <si>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</si>
  <si>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</si>
  <si>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</si>
  <si>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</si>
  <si>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</si>
  <si>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</si>
  <si>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</si>
  <si>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</si>
  <si>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</si>
  <si>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</si>
  <si>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</si>
  <si>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</si>
  <si>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</si>
  <si>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</si>
  <si>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</si>
  <si>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</si>
  <si>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</si>
  <si>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</si>
  <si>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</si>
  <si>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</si>
  <si>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</si>
  <si>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</si>
  <si>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</si>
  <si>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</si>
  <si>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</si>
  <si>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</si>
  <si>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</si>
  <si>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</si>
  <si>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</si>
  <si>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</si>
  <si>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</si>
  <si>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</si>
  <si>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</si>
  <si>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</si>
  <si>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</si>
  <si>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</si>
  <si>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</si>
  <si>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</si>
  <si>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</si>
  <si>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</si>
  <si>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</si>
  <si>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</si>
  <si>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</si>
  <si>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</si>
  <si>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</si>
  <si>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</si>
  <si>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</si>
  <si>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</si>
  <si>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</si>
  <si>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</si>
  <si>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</si>
  <si>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</si>
  <si>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</si>
  <si>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</si>
  <si>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</si>
  <si>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</si>
  <si>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</si>
  <si>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</si>
  <si>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</si>
  <si>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</si>
  <si>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</si>
  <si>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</si>
  <si>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</si>
  <si>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</si>
  <si>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</si>
  <si>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</si>
  <si>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</si>
  <si>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</si>
  <si>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</si>
  <si>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</si>
  <si>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</si>
  <si>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</si>
  <si>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</si>
  <si>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</si>
  <si>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</si>
  <si>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</si>
  <si>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</si>
  <si>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</si>
  <si>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</si>
  <si>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</si>
  <si>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</si>
  <si>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</si>
  <si>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</si>
  <si>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</si>
  <si>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</si>
  <si>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</si>
  <si>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</si>
  <si>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</si>
  <si>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</si>
  <si>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</si>
  <si>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</si>
  <si>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</si>
  <si>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</si>
  <si>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</si>
  <si>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</si>
  <si>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</si>
  <si>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</si>
  <si>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</si>
  <si>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</si>
  <si>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</si>
  <si>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</si>
  <si>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</si>
  <si>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</si>
  <si>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</si>
  <si>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</si>
  <si>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</si>
  <si>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</si>
  <si>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</si>
  <si>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</si>
  <si>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</si>
  <si>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</si>
  <si>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</si>
  <si>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</si>
  <si>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</si>
  <si>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</si>
  <si>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</si>
  <si>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</si>
  <si>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</si>
  <si>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</si>
  <si>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</si>
  <si>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</si>
  <si>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</si>
  <si>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</si>
  <si>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</si>
  <si>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</si>
  <si>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</si>
  <si>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</si>
  <si>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</si>
  <si>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</si>
  <si>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</si>
  <si>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</si>
  <si>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</si>
  <si>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</si>
  <si>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</si>
  <si>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</si>
  <si>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</si>
  <si>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</si>
  <si>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</si>
  <si>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</si>
  <si>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</si>
  <si>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</si>
  <si>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</si>
  <si>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</si>
  <si>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</si>
  <si>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</si>
  <si>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</si>
  <si>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</si>
  <si>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</si>
  <si>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</si>
  <si>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</si>
  <si>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</si>
  <si>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</si>
  <si>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</si>
  <si>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</si>
  <si>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</si>
  <si>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</si>
  <si>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</si>
  <si>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</si>
  <si>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</si>
  <si>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</si>
  <si>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</si>
  <si>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</si>
  <si>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</si>
  <si>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</si>
  <si>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</si>
  <si>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</si>
  <si>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</si>
  <si>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</si>
  <si>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</si>
  <si>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</si>
  <si>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</si>
  <si>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</si>
  <si>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</si>
  <si>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</si>
  <si>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</si>
  <si>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</si>
  <si>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</si>
  <si>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</si>
  <si>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</si>
  <si>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</si>
  <si>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</si>
  <si>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</si>
  <si>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</si>
  <si>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</si>
  <si>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</si>
  <si>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</si>
  <si>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</si>
  <si>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</si>
  <si>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</si>
  <si>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</si>
  <si>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</si>
  <si>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</si>
  <si>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</si>
  <si>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</si>
  <si>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</si>
  <si>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</si>
  <si>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</si>
  <si>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</si>
  <si>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</si>
  <si>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</si>
  <si>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</si>
  <si>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</si>
  <si>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</si>
  <si>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</si>
  <si>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</si>
  <si>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</si>
  <si>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</si>
  <si>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</si>
  <si>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</si>
  <si>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</si>
  <si>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</si>
  <si>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</si>
  <si>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</si>
  <si>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</si>
  <si>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</si>
  <si>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</si>
  <si>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</si>
  <si>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</si>
  <si>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</si>
  <si>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</si>
  <si>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</si>
  <si>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</si>
  <si>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</si>
  <si>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</si>
  <si>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</si>
  <si>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</si>
  <si>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</si>
  <si>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</si>
  <si>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</si>
  <si>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</si>
  <si>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</si>
  <si>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</si>
  <si>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</si>
  <si>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</si>
  <si>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</si>
  <si>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</si>
  <si>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</si>
  <si>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</si>
  <si>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</si>
  <si>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</si>
  <si>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</si>
  <si>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</si>
  <si>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</si>
  <si>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</si>
  <si>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</si>
  <si>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</si>
  <si>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</si>
  <si>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</si>
  <si>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</si>
  <si>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</si>
  <si>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</si>
  <si>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</si>
  <si>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</si>
  <si>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</si>
  <si>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</si>
  <si>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</si>
  <si>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</si>
  <si>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</si>
  <si>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</si>
  <si>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</si>
  <si>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</si>
  <si>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</si>
  <si>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</si>
  <si>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</si>
  <si>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</si>
  <si>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</si>
  <si>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</si>
  <si>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</si>
  <si>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</si>
  <si>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</si>
  <si>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</si>
  <si>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</si>
  <si>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</si>
  <si>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</si>
  <si>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</si>
  <si>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</si>
  <si>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</si>
  <si>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</si>
  <si>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</si>
  <si>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</si>
  <si>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</si>
  <si>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</si>
  <si>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</si>
  <si>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</si>
  <si>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</si>
  <si>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</si>
  <si>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</si>
  <si>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</si>
  <si>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</si>
  <si>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</si>
  <si>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</si>
  <si>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</si>
  <si>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</si>
  <si>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</si>
  <si>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</si>
  <si>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</si>
  <si>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</si>
  <si>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</si>
  <si>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</si>
  <si>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</si>
  <si>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</si>
  <si>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</si>
  <si>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</si>
  <si>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</si>
  <si>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</si>
  <si>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</si>
  <si>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</si>
  <si>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</si>
  <si>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</si>
  <si>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</si>
  <si>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</si>
  <si>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</si>
  <si>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</si>
  <si>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</si>
  <si>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</si>
  <si>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</si>
  <si>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</si>
  <si>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</si>
  <si>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</si>
  <si>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</si>
  <si>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</si>
  <si>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</si>
  <si>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</si>
  <si>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</si>
  <si>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</si>
  <si>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</si>
  <si>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</si>
  <si>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</si>
  <si>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</si>
  <si>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</si>
  <si>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</si>
  <si>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</si>
  <si>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</si>
  <si>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</si>
  <si>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</si>
  <si>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</si>
  <si>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</si>
  <si>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</si>
  <si>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</si>
  <si>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</si>
  <si>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</si>
  <si>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</si>
  <si>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</si>
  <si>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</si>
  <si>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</si>
  <si>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</si>
  <si>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</si>
  <si>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</si>
  <si>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</si>
  <si>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</si>
  <si>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</si>
  <si>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</si>
  <si>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</si>
  <si>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</si>
  <si>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</si>
  <si>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</si>
  <si>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</si>
  <si>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</si>
  <si>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</si>
  <si>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</si>
  <si>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</si>
  <si>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</si>
  <si>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</si>
  <si>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</si>
  <si>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</si>
  <si>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</si>
  <si>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</si>
  <si>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</si>
  <si>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</si>
  <si>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</si>
  <si>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</si>
  <si>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</si>
  <si>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</si>
  <si>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</si>
  <si>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</si>
  <si>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</si>
  <si>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</si>
  <si>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</si>
  <si>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</si>
  <si>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</si>
  <si>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</si>
  <si>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</si>
  <si>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</si>
  <si>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</si>
  <si>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</si>
  <si>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</si>
  <si>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</si>
  <si>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</si>
  <si>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</si>
  <si>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</si>
  <si>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</si>
  <si>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</si>
  <si>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</si>
  <si>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</si>
  <si>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</si>
  <si>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</si>
  <si>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</si>
  <si>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</si>
  <si>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</si>
  <si>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</si>
  <si>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</si>
  <si>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</si>
  <si>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</si>
  <si>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</si>
  <si>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</si>
  <si>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</si>
  <si>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</si>
  <si>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</si>
  <si>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</si>
  <si>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</si>
  <si>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</si>
  <si>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</si>
  <si>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</si>
  <si>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</si>
  <si>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</si>
  <si>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</si>
  <si>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</si>
  <si>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</si>
  <si>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</si>
  <si>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</si>
  <si>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</si>
  <si>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</si>
  <si>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</si>
  <si>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</si>
  <si>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</si>
  <si>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</si>
  <si>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</si>
  <si>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</si>
  <si>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</si>
  <si>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</si>
  <si>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</si>
  <si>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</si>
  <si>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</si>
  <si>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</si>
  <si>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</si>
  <si>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</si>
  <si>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</si>
  <si>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</si>
  <si>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</si>
  <si>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</si>
  <si>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</si>
  <si>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</si>
  <si>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</si>
  <si>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</si>
  <si>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</si>
  <si>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</si>
  <si>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</si>
  <si>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</si>
  <si>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</si>
  <si>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</si>
  <si>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</si>
  <si>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</si>
  <si>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</si>
  <si>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</si>
  <si>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</si>
  <si>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</si>
  <si>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</si>
  <si>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</si>
  <si>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</si>
  <si>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</si>
  <si>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</si>
  <si>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</si>
  <si>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</si>
  <si>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</si>
  <si>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</si>
  <si>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</si>
  <si>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</si>
  <si>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</si>
  <si>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</si>
  <si>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</si>
  <si>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</si>
  <si>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</si>
  <si>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</si>
  <si>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</si>
  <si>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</si>
  <si>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</si>
  <si>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</si>
  <si>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</si>
  <si>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</si>
  <si>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</si>
  <si>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</si>
  <si>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</si>
  <si>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</si>
  <si>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</si>
  <si>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</si>
  <si>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</si>
  <si>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</si>
  <si>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</si>
  <si>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</si>
  <si>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</si>
  <si>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</si>
  <si>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</si>
  <si>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</si>
  <si>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</si>
  <si>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</si>
  <si>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</si>
  <si>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</si>
  <si>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</si>
  <si>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</si>
  <si>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</si>
  <si>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</si>
  <si>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</si>
  <si>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</si>
  <si>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</si>
  <si>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</si>
  <si>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</si>
  <si>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</si>
  <si>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</si>
  <si>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</si>
  <si>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</si>
  <si>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</si>
  <si>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</si>
  <si>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</si>
  <si>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</si>
  <si>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</si>
  <si>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</si>
  <si>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</si>
  <si>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</si>
  <si>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</si>
  <si>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</si>
  <si>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</si>
  <si>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</si>
  <si>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</si>
  <si>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</si>
  <si>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</si>
  <si>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</si>
  <si>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</si>
  <si>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</si>
  <si>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</si>
  <si>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</si>
  <si>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</si>
  <si>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</si>
  <si>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</si>
  <si>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</si>
  <si>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</si>
  <si>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</si>
  <si>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</si>
  <si>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</si>
  <si>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</si>
  <si>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</si>
  <si>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</si>
  <si>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</si>
  <si>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</si>
  <si>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</si>
  <si>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</si>
  <si>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</si>
  <si>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</si>
  <si>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</si>
  <si>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</si>
  <si>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</si>
  <si>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</si>
  <si>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</si>
  <si>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</si>
  <si>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</si>
  <si>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</si>
  <si>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</si>
  <si>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</si>
  <si>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</si>
  <si>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</si>
  <si>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</si>
  <si>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</si>
  <si>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</si>
  <si>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</si>
  <si>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</si>
  <si>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</si>
  <si>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</si>
  <si>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</si>
  <si>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</si>
  <si>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</si>
  <si>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</si>
  <si>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</si>
  <si>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</si>
  <si>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</si>
  <si>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</si>
  <si>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</si>
  <si>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</si>
  <si>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</si>
  <si>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</si>
  <si>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</si>
  <si>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</si>
  <si>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</si>
  <si>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</si>
  <si>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</si>
  <si>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</si>
  <si>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</si>
  <si>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</si>
  <si>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</si>
  <si>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</si>
  <si>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</si>
  <si>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</si>
  <si>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</si>
  <si>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</si>
  <si>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</si>
  <si>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</si>
  <si>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</si>
  <si>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</si>
  <si>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</si>
  <si>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</si>
  <si>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</si>
  <si>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</si>
  <si>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</si>
  <si>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</si>
  <si>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</si>
  <si>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</si>
  <si>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</si>
  <si>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</si>
  <si>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</si>
  <si>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</si>
  <si>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</si>
  <si>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</si>
  <si>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</si>
  <si>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</si>
  <si>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</si>
  <si>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</si>
  <si>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</si>
  <si>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</si>
  <si>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</si>
  <si>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</si>
  <si>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</si>
  <si>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</si>
  <si>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</si>
  <si>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</si>
  <si>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</si>
  <si>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</si>
  <si>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</si>
  <si>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</si>
  <si>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</si>
  <si>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</si>
  <si>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</si>
  <si>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</si>
  <si>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</si>
  <si>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</si>
  <si>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</si>
  <si>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</si>
  <si>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</si>
  <si>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</si>
  <si>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</si>
  <si>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</si>
  <si>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</si>
  <si>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</si>
  <si>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</si>
  <si>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</si>
  <si>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</si>
  <si>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</si>
  <si>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</si>
  <si>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</si>
  <si>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</si>
  <si>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</si>
  <si>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</si>
  <si>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</si>
  <si>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</si>
  <si>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</si>
  <si>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</si>
  <si>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</si>
  <si>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</si>
  <si>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</si>
  <si>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</si>
  <si>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</si>
  <si>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</si>
  <si>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</si>
  <si>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</si>
  <si>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</si>
  <si>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</si>
  <si>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</si>
  <si>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</si>
  <si>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</si>
  <si>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</si>
  <si>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</si>
  <si>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</si>
  <si>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</si>
  <si>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</si>
  <si>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</si>
  <si>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</si>
  <si>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</si>
  <si>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</si>
  <si>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</si>
  <si>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</si>
  <si>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</si>
  <si>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</si>
  <si>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</si>
  <si>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</si>
  <si>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</si>
  <si>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</si>
  <si>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</si>
  <si>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</si>
  <si>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</si>
  <si>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</si>
  <si>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</si>
  <si>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</si>
  <si>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</si>
  <si>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</si>
  <si>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</si>
  <si>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</si>
  <si>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</si>
  <si>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</si>
  <si>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</si>
  <si>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</si>
  <si>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</si>
  <si>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</si>
  <si>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</si>
  <si>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</si>
  <si>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</si>
  <si>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</si>
  <si>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</si>
  <si>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</si>
  <si>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</si>
  <si>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</si>
  <si>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</si>
  <si>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</si>
  <si>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</si>
  <si>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</si>
  <si>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</si>
  <si>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</si>
  <si>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</si>
  <si>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</si>
  <si>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</si>
  <si>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</si>
  <si>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</si>
  <si>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</si>
  <si>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</si>
  <si>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</si>
  <si>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</si>
  <si>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</si>
  <si>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</si>
  <si>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</si>
  <si>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</si>
  <si>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</si>
  <si>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</si>
  <si>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</si>
  <si>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</si>
  <si>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</si>
  <si>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</si>
  <si>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</si>
  <si>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</si>
  <si>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</si>
  <si>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</si>
  <si>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</si>
  <si>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</si>
  <si>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</si>
  <si>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</si>
  <si>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</si>
  <si>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</si>
  <si>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</si>
  <si>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</si>
  <si>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</si>
  <si>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</si>
  <si>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</si>
  <si>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</si>
  <si>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</si>
  <si>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</si>
  <si>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</si>
  <si>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</si>
  <si>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</si>
  <si>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</si>
  <si>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</si>
  <si>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</si>
  <si>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</si>
  <si>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</si>
  <si>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</si>
  <si>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</si>
  <si>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</si>
  <si>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</si>
  <si>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</si>
  <si>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</si>
  <si>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</si>
  <si>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</si>
  <si>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</si>
  <si>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</si>
  <si>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</si>
  <si>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</si>
  <si>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</si>
  <si>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</si>
  <si>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</si>
  <si>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</si>
  <si>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</si>
  <si>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</si>
  <si>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</si>
  <si>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</si>
  <si>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</si>
  <si>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</si>
  <si>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</si>
  <si>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</si>
  <si>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</si>
  <si>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</si>
  <si>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</si>
  <si>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</si>
  <si>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</si>
  <si>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</si>
  <si>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</si>
  <si>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</si>
  <si>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</si>
  <si>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</si>
  <si>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</si>
  <si>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</si>
  <si>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</si>
  <si>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</si>
  <si>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</si>
  <si>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</si>
  <si>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</si>
  <si>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</si>
  <si>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</si>
  <si>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</si>
  <si>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</si>
  <si>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</si>
  <si>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</si>
  <si>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</si>
  <si>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</si>
  <si>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</si>
  <si>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</si>
  <si>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</si>
  <si>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</si>
  <si>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</si>
  <si>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</si>
  <si>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</si>
  <si>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</si>
  <si>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</si>
  <si>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</si>
  <si>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</si>
  <si>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</si>
  <si>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</si>
  <si>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</si>
  <si>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</si>
  <si>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</si>
  <si>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</si>
  <si>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</si>
  <si>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</si>
  <si>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</si>
  <si>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</si>
  <si>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</si>
  <si>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</si>
  <si>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</si>
  <si>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</si>
  <si>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</si>
  <si>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</si>
  <si>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</si>
  <si>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</si>
  <si>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</si>
  <si>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</si>
  <si>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</si>
  <si>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</si>
  <si>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</si>
  <si>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</si>
  <si>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</si>
  <si>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</si>
  <si>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</si>
  <si>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</si>
  <si>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</si>
  <si>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</si>
  <si>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</si>
  <si>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</si>
  <si>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</si>
  <si>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</si>
  <si>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</si>
  <si>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</si>
  <si>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</si>
  <si>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</si>
  <si>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</si>
  <si>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</si>
  <si>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</si>
  <si>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</si>
  <si>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</si>
  <si>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</si>
  <si>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</si>
  <si>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</si>
  <si>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</si>
  <si>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</si>
  <si>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</si>
  <si>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</si>
  <si>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</si>
  <si>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</si>
  <si>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</si>
  <si>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</si>
  <si>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</si>
  <si>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</si>
  <si>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</si>
  <si>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</si>
  <si>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</si>
  <si>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</si>
  <si>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</si>
  <si>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</si>
  <si>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</si>
  <si>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</si>
  <si>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</si>
  <si>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</si>
  <si>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</si>
  <si>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</si>
  <si>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</si>
  <si>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</si>
  <si>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</si>
  <si>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</si>
  <si>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</si>
  <si>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</si>
  <si>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</si>
  <si>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</si>
  <si>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</si>
  <si>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</si>
  <si>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</si>
  <si>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</si>
  <si>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</si>
  <si>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</si>
  <si>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</si>
  <si>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</si>
  <si>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</si>
  <si>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</si>
  <si>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</si>
  <si>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</si>
  <si>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</si>
  <si>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</si>
  <si>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</si>
  <si>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</si>
  <si>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</si>
  <si>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</si>
  <si>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</si>
  <si>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</si>
  <si>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</si>
  <si>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</si>
  <si>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</si>
  <si>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</si>
  <si>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</si>
  <si>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</si>
  <si>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</si>
  <si>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</si>
  <si>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</si>
  <si>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</si>
  <si>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</si>
  <si>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</si>
  <si>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</si>
  <si>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</si>
  <si>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</si>
  <si>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</si>
  <si>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</si>
  <si>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</si>
  <si>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</si>
  <si>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</si>
  <si>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</si>
  <si>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</si>
  <si>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</si>
  <si>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</si>
  <si>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</si>
  <si>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</si>
  <si>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</si>
  <si>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</si>
  <si>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</si>
  <si>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</si>
  <si>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</si>
  <si>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</si>
  <si>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</si>
  <si>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</si>
  <si>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</si>
  <si>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</si>
  <si>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</si>
  <si>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</si>
  <si>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</si>
  <si>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</si>
  <si>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</si>
  <si>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</si>
  <si>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</si>
  <si>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</si>
  <si>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</si>
  <si>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</si>
  <si>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</si>
  <si>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</si>
  <si>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</si>
  <si>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</si>
  <si>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</si>
  <si>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</si>
  <si>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</si>
  <si>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</si>
  <si>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</si>
  <si>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</si>
  <si>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</si>
  <si>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</si>
  <si>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</si>
  <si>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</si>
  <si>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</si>
  <si>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</si>
  <si>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</si>
  <si>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</si>
  <si>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</si>
  <si>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</si>
  <si>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</si>
  <si>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</si>
  <si>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</si>
  <si>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</si>
  <si>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</si>
  <si>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</si>
  <si>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</si>
  <si>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</si>
  <si>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</si>
  <si>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</si>
  <si>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</si>
  <si>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</si>
  <si>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</si>
  <si>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</si>
  <si>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</si>
  <si>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</si>
  <si>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</si>
  <si>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</si>
  <si>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</si>
  <si>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</si>
  <si>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</si>
  <si>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</si>
  <si>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</si>
  <si>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</si>
  <si>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</si>
  <si>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</si>
  <si>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</si>
  <si>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</si>
  <si>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</si>
  <si>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</si>
  <si>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</si>
  <si>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</si>
  <si>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</si>
  <si>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</si>
  <si>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</si>
  <si>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</si>
  <si>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</si>
  <si>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</si>
  <si>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</si>
  <si>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</si>
  <si>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</si>
  <si>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</si>
  <si>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</si>
  <si>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</si>
  <si>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</si>
  <si>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</si>
  <si>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</si>
  <si>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</si>
  <si>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</si>
  <si>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</si>
  <si>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</si>
  <si>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</si>
  <si>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</si>
  <si>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</si>
  <si>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</si>
  <si>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</si>
  <si>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</si>
  <si>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</si>
  <si>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</si>
  <si>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</si>
  <si>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</si>
  <si>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</si>
  <si>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</si>
  <si>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</si>
  <si>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</si>
  <si>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</si>
  <si>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</si>
  <si>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</si>
  <si>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</si>
  <si>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</si>
  <si>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</si>
  <si>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</si>
  <si>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</si>
  <si>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</si>
  <si>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</si>
  <si>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</si>
  <si>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</si>
  <si>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</si>
  <si>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</si>
  <si>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</si>
  <si>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</si>
  <si>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</si>
  <si>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</si>
  <si>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</si>
  <si>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</si>
  <si>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</si>
  <si>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</si>
  <si>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</si>
  <si>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</si>
  <si>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</si>
  <si>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</si>
  <si>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</si>
  <si>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</si>
  <si>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</si>
  <si>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</si>
  <si>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</si>
  <si>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</si>
  <si>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</si>
  <si>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</si>
  <si>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</si>
  <si>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</si>
  <si>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</si>
  <si>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</si>
  <si>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</si>
  <si>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</si>
  <si>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</si>
  <si>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</si>
  <si>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</si>
  <si>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</si>
  <si>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</si>
  <si>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</si>
  <si>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</si>
  <si>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</si>
  <si>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</si>
  <si>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</si>
  <si>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</si>
  <si>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</si>
  <si>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</si>
  <si>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</si>
  <si>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</si>
  <si>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</si>
  <si>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</si>
  <si>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</si>
  <si>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</si>
  <si>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</si>
  <si>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</si>
  <si>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</si>
  <si>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</si>
  <si>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</si>
  <si>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</si>
  <si>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</si>
  <si>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</si>
  <si>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</si>
  <si>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</si>
  <si>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</si>
  <si>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</si>
  <si>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</si>
  <si>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</si>
  <si>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</si>
  <si>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</si>
  <si>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</si>
  <si>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</si>
  <si>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</si>
  <si>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</si>
  <si>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</si>
  <si>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</si>
  <si>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</si>
  <si>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</si>
  <si>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</si>
  <si>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</si>
  <si>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</si>
  <si>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</si>
  <si>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</si>
  <si>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</si>
  <si>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</si>
  <si>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</si>
  <si>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</si>
  <si>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</si>
  <si>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</si>
  <si>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</si>
  <si>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</si>
  <si>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</si>
  <si>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</si>
  <si>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</si>
  <si>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</si>
  <si>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</si>
  <si>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</si>
  <si>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</si>
  <si>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</si>
  <si>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</si>
  <si>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</si>
  <si>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</si>
  <si>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</si>
  <si>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</si>
  <si>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</si>
  <si>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</si>
  <si>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</si>
  <si>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</si>
  <si>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</si>
  <si>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</si>
  <si>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</si>
  <si>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</si>
  <si>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</si>
  <si>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</si>
  <si>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</si>
  <si>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</si>
  <si>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</si>
  <si>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</si>
  <si>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</si>
  <si>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</si>
  <si>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</si>
  <si>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</si>
  <si>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</si>
  <si>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</si>
  <si>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</si>
  <si>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</si>
  <si>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</si>
  <si>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</si>
  <si>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</si>
  <si>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</si>
  <si>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</si>
  <si>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</si>
  <si>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</si>
  <si>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</si>
  <si>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</si>
  <si>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</si>
  <si>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</si>
  <si>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</si>
  <si>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</si>
  <si>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</si>
  <si>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</si>
  <si>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</si>
  <si>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</si>
  <si>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</si>
  <si>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</si>
  <si>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</si>
  <si>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</si>
  <si>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</si>
  <si>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</si>
  <si>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</si>
  <si>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</si>
  <si>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</si>
  <si>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</si>
  <si>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</si>
  <si>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</si>
  <si>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</si>
  <si>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</si>
  <si>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</si>
  <si>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</si>
  <si>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</si>
  <si>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</si>
  <si>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</si>
  <si>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</si>
  <si>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</si>
  <si>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</si>
  <si>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</si>
  <si>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</si>
  <si>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</si>
  <si>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</si>
  <si>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</si>
  <si>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</si>
  <si>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</si>
  <si>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</si>
  <si>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</si>
  <si>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</si>
  <si>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</si>
  <si>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</si>
  <si>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</si>
  <si>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</si>
  <si>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</si>
  <si>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</si>
  <si>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</si>
  <si>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</si>
  <si>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</si>
  <si>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</si>
  <si>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</si>
  <si>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</si>
  <si>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</si>
  <si>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</si>
  <si>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</si>
  <si>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</si>
  <si>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</si>
  <si>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</si>
  <si>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</si>
  <si>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</si>
  <si>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</si>
  <si>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</si>
  <si>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</si>
  <si>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</si>
  <si>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</si>
  <si>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</si>
  <si>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</si>
  <si>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</si>
  <si>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</si>
  <si>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</si>
  <si>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</si>
  <si>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</si>
  <si>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</si>
  <si>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</si>
  <si>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</si>
  <si>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</si>
  <si>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</si>
  <si>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</si>
  <si>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</si>
  <si>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</si>
  <si>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</si>
  <si>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</si>
  <si>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</si>
  <si>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</si>
  <si>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</si>
  <si>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</si>
  <si>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</si>
  <si>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</si>
  <si>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</si>
  <si>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</si>
  <si>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</si>
  <si>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</si>
  <si>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</si>
  <si>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</si>
  <si>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</si>
  <si>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</si>
  <si>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</si>
  <si>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</si>
  <si>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</si>
  <si>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</si>
  <si>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</si>
  <si>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</si>
  <si>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</si>
  <si>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</si>
  <si>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</si>
  <si>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</si>
  <si>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</si>
  <si>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</si>
  <si>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</si>
  <si>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</si>
  <si>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</si>
  <si>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</si>
  <si>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</si>
  <si>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</si>
  <si>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</si>
  <si>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</si>
  <si>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</si>
  <si>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</si>
  <si>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</si>
  <si>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</si>
  <si>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</si>
  <si>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</si>
  <si>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</si>
  <si>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</si>
  <si>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</si>
  <si>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</si>
  <si>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</si>
  <si>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</si>
  <si>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</si>
  <si>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</si>
  <si>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</si>
  <si>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</si>
  <si>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</si>
  <si>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</si>
  <si>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</si>
  <si>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</si>
  <si>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</si>
  <si>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</si>
  <si>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</si>
  <si>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</si>
  <si>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</si>
  <si>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</si>
  <si>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</si>
  <si>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</si>
  <si>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</si>
  <si>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</si>
  <si>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</si>
  <si>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</si>
  <si>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</si>
  <si>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</si>
  <si>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</si>
  <si>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</si>
  <si>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</si>
  <si>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</si>
  <si>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</si>
  <si>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</si>
  <si>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</si>
  <si>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</si>
  <si>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</si>
  <si>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</si>
  <si>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</si>
  <si>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</si>
  <si>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</si>
  <si>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</si>
  <si>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</si>
  <si>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</si>
  <si>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</si>
  <si>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</si>
  <si>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</si>
  <si>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</si>
  <si>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</si>
  <si>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</si>
  <si>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</si>
  <si>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</si>
  <si>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</si>
  <si>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</si>
  <si>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</si>
  <si>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</si>
  <si>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</si>
  <si>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</si>
  <si>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</si>
  <si>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</si>
  <si>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</si>
  <si>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</si>
  <si>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</si>
  <si>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</si>
  <si>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</si>
  <si>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</si>
  <si>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</si>
  <si>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</si>
  <si>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</si>
  <si>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</si>
  <si>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</si>
  <si>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</si>
  <si>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</si>
  <si>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</si>
  <si>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</si>
  <si>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</si>
  <si>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</si>
  <si>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</si>
  <si>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</si>
  <si>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</si>
  <si>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</si>
  <si>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</si>
  <si>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</si>
  <si>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</si>
  <si>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</si>
  <si>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</si>
  <si>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</si>
  <si>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</si>
  <si>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</si>
  <si>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</si>
  <si>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</si>
  <si>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</si>
  <si>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</si>
  <si>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</si>
  <si>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</si>
  <si>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</si>
  <si>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</si>
  <si>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</si>
  <si>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</si>
  <si>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</si>
  <si>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</si>
  <si>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</si>
  <si>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</si>
  <si>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</si>
  <si>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</si>
  <si>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</si>
  <si>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</si>
  <si>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</si>
  <si>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</si>
  <si>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</si>
  <si>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</si>
  <si>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</si>
  <si>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</si>
  <si>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</si>
  <si>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</si>
  <si>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</si>
  <si>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</si>
  <si>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</si>
  <si>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</si>
  <si>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</si>
  <si>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</si>
  <si>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</si>
  <si>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</si>
  <si>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</si>
  <si>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</si>
  <si>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</si>
  <si>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</si>
  <si>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</si>
  <si>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</si>
  <si>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</si>
  <si>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</si>
  <si>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</si>
  <si>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</si>
  <si>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</si>
  <si>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</si>
  <si>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</si>
  <si>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</si>
  <si>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</si>
  <si>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</si>
  <si>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</si>
  <si>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</si>
  <si>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</si>
  <si>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</si>
  <si>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</si>
  <si>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</si>
  <si>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</si>
  <si>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</si>
  <si>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</si>
  <si>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</si>
  <si>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</si>
  <si>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</si>
  <si>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</si>
  <si>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</si>
  <si>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</si>
  <si>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</si>
  <si>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</si>
  <si>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</si>
  <si>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</si>
  <si>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</si>
  <si>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</si>
  <si>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</si>
  <si>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</si>
  <si>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</si>
  <si>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</si>
  <si>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</si>
  <si>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</si>
  <si>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</si>
  <si>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</si>
  <si>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</si>
  <si>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</si>
  <si>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</si>
  <si>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</si>
  <si>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</si>
  <si>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</si>
  <si>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</si>
  <si>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</si>
  <si>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</si>
  <si>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</si>
  <si>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</si>
  <si>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</si>
  <si>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</si>
  <si>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</si>
  <si>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</si>
  <si>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</si>
  <si>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</si>
  <si>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</si>
  <si>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</si>
  <si>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</si>
  <si>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</si>
  <si>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</si>
  <si>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</si>
  <si>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</si>
  <si>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</si>
  <si>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</si>
  <si>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</si>
  <si>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</si>
  <si>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</si>
  <si>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</si>
  <si>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</si>
  <si>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</si>
  <si>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</si>
  <si>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</si>
  <si>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</si>
  <si>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</si>
  <si>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</si>
  <si>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</si>
  <si>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</si>
  <si>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</si>
  <si>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</si>
  <si>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</si>
  <si>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</si>
  <si>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</si>
  <si>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</si>
  <si>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</si>
  <si>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</si>
  <si>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</si>
  <si>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</si>
  <si>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</si>
  <si>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</si>
  <si>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</si>
  <si>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</si>
  <si>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</si>
  <si>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</si>
  <si>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</si>
  <si>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</si>
  <si>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</si>
  <si>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</si>
  <si>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</si>
  <si>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</si>
  <si>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</si>
  <si>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</si>
  <si>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</si>
  <si>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</si>
  <si>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</si>
  <si>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</si>
  <si>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</si>
  <si>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</si>
  <si>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</si>
  <si>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</si>
  <si>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</si>
  <si>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</si>
  <si>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</si>
  <si>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</si>
  <si>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</si>
  <si>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</si>
  <si>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</si>
  <si>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</si>
  <si>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</si>
  <si>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</si>
  <si>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</si>
  <si>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</si>
  <si>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</si>
  <si>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</si>
  <si>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</si>
  <si>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</si>
  <si>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</si>
  <si>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</si>
  <si>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</si>
  <si>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</si>
  <si>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</si>
  <si>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</si>
  <si>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</si>
  <si>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</si>
  <si>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</si>
  <si>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</si>
  <si>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</si>
  <si>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</si>
  <si>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</si>
  <si>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</si>
  <si>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</si>
  <si>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</si>
  <si>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</si>
  <si>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</si>
  <si>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</si>
  <si>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</si>
  <si>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</si>
  <si>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</si>
  <si>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</si>
  <si>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</si>
  <si>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</si>
  <si>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</si>
  <si>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</si>
  <si>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</si>
  <si>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</si>
  <si>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</si>
  <si>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</si>
  <si>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</si>
  <si>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</si>
  <si>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</si>
  <si>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</si>
  <si>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</si>
  <si>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</si>
  <si>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</si>
  <si>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</si>
  <si>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</si>
  <si>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</si>
  <si>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</si>
  <si>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</si>
  <si>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</si>
  <si>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</si>
  <si>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</si>
  <si>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</si>
  <si>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</si>
  <si>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</si>
  <si>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</si>
  <si>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</si>
  <si>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</si>
  <si>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</si>
  <si>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</si>
  <si>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</si>
  <si>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</si>
  <si>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</si>
  <si>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</si>
  <si>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</si>
  <si>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</si>
  <si>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</si>
  <si>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</si>
  <si>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</si>
  <si>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</si>
  <si>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</si>
  <si>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</si>
  <si>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</si>
  <si>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</si>
  <si>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</si>
  <si>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</si>
  <si>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</si>
  <si>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</si>
  <si>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</si>
  <si>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</si>
  <si>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</si>
  <si>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</si>
  <si>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</si>
  <si>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</si>
  <si>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</si>
  <si>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</si>
  <si>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</si>
  <si>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</si>
  <si>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</si>
  <si>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</si>
  <si>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</si>
  <si>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</si>
  <si>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</si>
  <si>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</si>
  <si>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</si>
  <si>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</si>
  <si>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</si>
  <si>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</si>
  <si>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</si>
  <si>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</si>
  <si>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</si>
  <si>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</si>
  <si>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</si>
  <si>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</si>
  <si>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</si>
  <si>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</si>
  <si>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</si>
  <si>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</si>
  <si>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</si>
  <si>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</si>
  <si>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</si>
  <si>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</si>
  <si>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</si>
  <si>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</si>
  <si>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</si>
  <si>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</si>
  <si>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</si>
  <si>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</si>
  <si>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</si>
  <si>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</si>
  <si>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</si>
  <si>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</si>
  <si>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</si>
  <si>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</si>
  <si>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</si>
  <si>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</si>
  <si>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</si>
  <si>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</si>
  <si>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</si>
  <si>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</si>
  <si>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</si>
  <si>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</si>
  <si>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</si>
  <si>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</si>
  <si>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</si>
  <si>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</si>
  <si>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</si>
  <si>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</si>
  <si>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</si>
  <si>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</si>
  <si>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</si>
  <si>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</si>
  <si>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</si>
  <si>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</si>
  <si>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</si>
  <si>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</si>
  <si>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</si>
  <si>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</si>
  <si>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</si>
  <si>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</si>
  <si>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</si>
  <si>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</si>
  <si>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</si>
  <si>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</si>
  <si>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</si>
  <si>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</si>
  <si>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</si>
  <si>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</si>
  <si>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</si>
  <si>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</si>
  <si>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</si>
  <si>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</si>
  <si>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</si>
  <si>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</si>
  <si>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</si>
  <si>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</si>
  <si>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</si>
  <si>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</si>
  <si>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</si>
  <si>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</si>
  <si>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</si>
  <si>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</si>
  <si>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</si>
  <si>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</si>
  <si>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</si>
  <si>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</si>
  <si>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</si>
  <si>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</si>
  <si>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</si>
  <si>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</si>
  <si>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</si>
  <si>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</si>
  <si>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</si>
  <si>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</si>
  <si>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</si>
  <si>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</si>
  <si>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</si>
  <si>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</si>
  <si>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</si>
  <si>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</si>
  <si>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</si>
  <si>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</si>
  <si>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</si>
  <si>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</si>
  <si>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</si>
  <si>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</si>
  <si>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</si>
  <si>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</si>
  <si>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</si>
  <si>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</si>
  <si>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</si>
  <si>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</si>
  <si>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</si>
  <si>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</si>
  <si>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</si>
  <si>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</si>
  <si>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</si>
  <si>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</si>
  <si>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</si>
  <si>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</si>
  <si>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</si>
  <si>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</si>
  <si>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</si>
  <si>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</si>
  <si>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</si>
  <si>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</si>
  <si>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</si>
  <si>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</si>
  <si>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</si>
  <si>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</si>
  <si>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</si>
  <si>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</si>
  <si>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</si>
  <si>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</si>
  <si>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</si>
  <si>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</si>
  <si>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</si>
  <si>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</si>
  <si>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</si>
  <si>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</si>
  <si>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</si>
  <si>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</si>
  <si>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</si>
  <si>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</si>
  <si>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</si>
  <si>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</si>
  <si>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</si>
  <si>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</si>
  <si>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</si>
  <si>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</si>
  <si>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</si>
  <si>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</si>
  <si>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</si>
  <si>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</si>
  <si>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</si>
  <si>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</si>
  <si>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</si>
  <si>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</si>
  <si>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</si>
  <si>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</si>
  <si>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</si>
  <si>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</si>
  <si>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</si>
  <si>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</si>
  <si>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</si>
  <si>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</si>
  <si>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</si>
  <si>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</si>
  <si>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</si>
  <si>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</si>
  <si>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</si>
  <si>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</si>
  <si>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</si>
  <si>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</si>
  <si>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</si>
  <si>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</si>
  <si>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</si>
  <si>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</si>
  <si>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</si>
  <si>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</si>
  <si>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</si>
  <si>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</si>
  <si>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</si>
  <si>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</si>
  <si>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</si>
  <si>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</si>
  <si>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</si>
  <si>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</si>
  <si>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</si>
  <si>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</si>
  <si>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</si>
  <si>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</si>
  <si>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</si>
  <si>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</si>
  <si>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</si>
  <si>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</si>
  <si>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</si>
  <si>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</si>
  <si>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</si>
  <si>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</si>
  <si>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</si>
  <si>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</si>
  <si>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</si>
  <si>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</si>
  <si>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</si>
  <si>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</si>
  <si>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</si>
  <si>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</si>
  <si>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</si>
  <si>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</si>
  <si>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</si>
  <si>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</si>
  <si>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</si>
  <si>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</si>
  <si>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</si>
  <si>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</si>
  <si>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</si>
  <si>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</si>
  <si>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</si>
  <si>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</si>
  <si>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</si>
  <si>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</si>
  <si>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</si>
  <si>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</si>
  <si>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</si>
  <si>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</si>
  <si>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</si>
  <si>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</si>
  <si>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</si>
  <si>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</si>
  <si>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</si>
  <si>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</si>
  <si>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</si>
  <si>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</si>
  <si>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</si>
  <si>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</si>
  <si>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</si>
  <si>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</si>
  <si>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</si>
  <si>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</si>
  <si>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</si>
  <si>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</si>
  <si>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</si>
  <si>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</si>
  <si>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</si>
  <si>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</si>
  <si>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</si>
  <si>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</si>
  <si>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</si>
  <si>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</si>
  <si>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</si>
  <si>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</si>
  <si>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</si>
  <si>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</si>
  <si>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</si>
  <si>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</si>
  <si>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</si>
  <si>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</si>
  <si>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</si>
  <si>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</si>
  <si>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</si>
  <si>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</si>
  <si>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</si>
  <si>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</si>
  <si>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</si>
  <si>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</si>
  <si>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</si>
  <si>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</si>
  <si>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</si>
  <si>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</si>
  <si>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</si>
  <si>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</si>
  <si>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</si>
  <si>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</si>
  <si>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</si>
  <si>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</si>
  <si>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</si>
  <si>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</si>
  <si>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</si>
  <si>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</si>
  <si>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</si>
  <si>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</si>
  <si>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</si>
  <si>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</si>
  <si>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</si>
  <si>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</si>
  <si>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</si>
  <si>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</si>
  <si>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</si>
  <si>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</si>
  <si>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</si>
  <si>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</si>
  <si>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</si>
  <si>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</si>
  <si>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</si>
  <si>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</si>
  <si>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</si>
  <si>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</si>
  <si>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</si>
  <si>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</si>
  <si>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</si>
  <si>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</si>
  <si>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</si>
  <si>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</si>
  <si>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</si>
  <si>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</si>
  <si>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</si>
  <si>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</si>
  <si>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</si>
  <si>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</si>
  <si>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</si>
  <si>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</si>
  <si>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</si>
  <si>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</si>
  <si>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</si>
  <si>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</si>
  <si>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</si>
  <si>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</si>
  <si>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</si>
  <si>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</si>
  <si>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</si>
  <si>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</si>
  <si>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</si>
  <si>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</si>
  <si>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</si>
  <si>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</si>
  <si>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</si>
  <si>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</si>
  <si>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</si>
  <si>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</si>
  <si>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</si>
  <si>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</si>
  <si>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</si>
  <si>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</si>
  <si>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</si>
  <si>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</si>
  <si>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</si>
  <si>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</si>
  <si>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</si>
  <si>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</si>
  <si>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</si>
  <si>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</si>
  <si>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</si>
  <si>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</si>
  <si>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</si>
  <si>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</si>
  <si>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</si>
  <si>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</si>
  <si>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</si>
  <si>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</si>
  <si>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</si>
  <si>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</si>
  <si>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</si>
  <si>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</si>
  <si>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</si>
  <si>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</si>
  <si>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</si>
  <si>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</si>
  <si>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</si>
  <si>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</si>
  <si>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</si>
  <si>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</si>
  <si>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</si>
  <si>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</si>
  <si>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</si>
  <si>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</si>
  <si>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</si>
  <si>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</si>
  <si>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</si>
  <si>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</si>
  <si>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</si>
  <si>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</si>
  <si>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</si>
  <si>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</si>
  <si>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</si>
  <si>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</si>
  <si>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</si>
  <si>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</si>
  <si>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</si>
  <si>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</si>
  <si>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</si>
  <si>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</si>
  <si>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</si>
  <si>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</si>
  <si>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</si>
  <si>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</si>
  <si>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</si>
  <si>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</si>
  <si>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</si>
  <si>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</si>
  <si>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</si>
  <si>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</si>
  <si>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</si>
  <si>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</si>
  <si>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</si>
  <si>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</si>
  <si>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</si>
  <si>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</si>
  <si>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</si>
  <si>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</si>
  <si>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</si>
  <si>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</si>
  <si>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</si>
  <si>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</si>
  <si>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</si>
  <si>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</si>
  <si>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</si>
  <si>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</si>
  <si>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</si>
  <si>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</si>
  <si>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</si>
  <si>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</si>
  <si>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</si>
  <si>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</si>
  <si>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</si>
  <si>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</si>
  <si>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</si>
  <si>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</si>
  <si>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</si>
  <si>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</si>
  <si>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</si>
  <si>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</si>
  <si>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</si>
  <si>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</si>
  <si>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</si>
  <si>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</si>
  <si>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</si>
  <si>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</si>
  <si>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</si>
  <si>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</si>
  <si>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</si>
  <si>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</si>
  <si>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</si>
  <si>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</si>
  <si>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</si>
  <si>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</si>
  <si>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</si>
  <si>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</si>
  <si>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</si>
  <si>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</si>
  <si>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</si>
  <si>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</si>
  <si>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</si>
  <si>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</si>
  <si>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</si>
  <si>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</si>
  <si>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</si>
  <si>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</si>
  <si>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</si>
  <si>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</si>
  <si>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</si>
  <si>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</si>
  <si>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</si>
  <si>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</si>
  <si>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</si>
  <si>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</si>
  <si>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</si>
  <si>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</si>
  <si>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</si>
  <si>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</si>
  <si>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</si>
  <si>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</si>
  <si>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</si>
  <si>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</si>
  <si>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</si>
  <si>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</si>
  <si>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</si>
  <si>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</si>
  <si>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</si>
  <si>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</si>
  <si>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</si>
  <si>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</si>
  <si>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</si>
  <si>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</si>
  <si>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</si>
  <si>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</si>
  <si>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</si>
  <si>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</si>
  <si>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</si>
  <si>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</si>
  <si>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</si>
  <si>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</si>
  <si>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</si>
  <si>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</si>
  <si>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</si>
  <si>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</si>
  <si>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</si>
  <si>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</si>
  <si>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</si>
  <si>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</si>
  <si>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</si>
  <si>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</si>
  <si>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</si>
  <si>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</si>
  <si>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</si>
  <si>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</si>
  <si>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</si>
  <si>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</si>
  <si>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</si>
  <si>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</si>
  <si>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</si>
  <si>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</si>
  <si>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</si>
  <si>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</si>
  <si>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</si>
  <si>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</si>
  <si>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</si>
  <si>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</si>
  <si>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</si>
  <si>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</si>
  <si>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</si>
  <si>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</si>
  <si>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</si>
  <si>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</si>
  <si>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</si>
  <si>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</si>
  <si>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</si>
  <si>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</si>
  <si>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</si>
  <si>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</si>
  <si>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</si>
  <si>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</si>
  <si>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</si>
  <si>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</si>
  <si>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</si>
  <si>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</si>
  <si>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</si>
  <si>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</si>
  <si>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</si>
  <si>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</si>
  <si>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</si>
  <si>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</si>
  <si>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</si>
  <si>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</si>
  <si>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</si>
  <si>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</si>
  <si>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</si>
  <si>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</si>
  <si>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</si>
  <si>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</si>
  <si>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</si>
  <si>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</si>
  <si>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</si>
  <si>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</si>
  <si>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</si>
  <si>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</si>
  <si>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</si>
  <si>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</si>
  <si>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</si>
  <si>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</si>
  <si>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</si>
  <si>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</si>
  <si>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</si>
  <si>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</si>
  <si>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</si>
  <si>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</si>
  <si>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</si>
  <si>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</si>
  <si>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</si>
  <si>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</si>
  <si>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</si>
  <si>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</si>
  <si>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</si>
  <si>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</si>
  <si>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</si>
  <si>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</si>
  <si>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</si>
  <si>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</si>
  <si>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</si>
  <si>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</si>
  <si>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</si>
  <si>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</si>
  <si>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</si>
  <si>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</si>
  <si>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</si>
  <si>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</si>
  <si>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</si>
  <si>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</si>
  <si>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</si>
  <si>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</si>
  <si>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</si>
  <si>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</si>
  <si>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</si>
  <si>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</si>
  <si>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</si>
  <si>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</si>
  <si>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</si>
  <si>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</si>
  <si>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</si>
  <si>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</si>
  <si>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</si>
  <si>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</si>
  <si>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</si>
  <si>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</si>
  <si>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</si>
  <si>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</si>
  <si>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</si>
  <si>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</si>
  <si>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</si>
  <si>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</si>
  <si>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</si>
  <si>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</si>
  <si>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</si>
  <si>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</si>
  <si>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</si>
  <si>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</si>
  <si>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</si>
  <si>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</si>
  <si>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</si>
  <si>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</si>
  <si>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</si>
  <si>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</si>
  <si>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</si>
  <si>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</si>
  <si>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</si>
  <si>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</si>
  <si>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</si>
  <si>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</si>
  <si>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</si>
  <si>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</si>
  <si>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</si>
  <si>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</si>
  <si>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</si>
  <si>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</si>
  <si>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</si>
  <si>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</si>
  <si>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</si>
  <si>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</si>
  <si>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</si>
  <si>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</si>
  <si>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</si>
  <si>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</si>
  <si>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</si>
  <si>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</si>
  <si>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</si>
  <si>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</si>
  <si>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</si>
  <si>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</si>
  <si>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</si>
  <si>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</si>
  <si>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</si>
  <si>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</si>
  <si>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</si>
  <si>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</si>
  <si>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</si>
  <si>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</si>
  <si>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</si>
  <si>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</si>
  <si>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</si>
  <si>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</si>
  <si>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</si>
  <si>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</si>
  <si>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</si>
  <si>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</si>
  <si>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</si>
  <si>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</si>
  <si>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</si>
  <si>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</si>
  <si>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</si>
  <si>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</si>
  <si>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</si>
  <si>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</si>
  <si>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</si>
  <si>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</si>
  <si>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</si>
  <si>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</si>
  <si>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</si>
  <si>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</si>
  <si>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</si>
  <si>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</si>
  <si>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</si>
  <si>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</si>
  <si>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</si>
  <si>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</si>
  <si>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</si>
  <si>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</si>
  <si>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</si>
  <si>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</si>
  <si>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</si>
  <si>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</si>
  <si>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</si>
  <si>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</si>
  <si>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</si>
  <si>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</si>
  <si>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</si>
  <si>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</si>
  <si>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</si>
  <si>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</si>
  <si>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</si>
  <si>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</si>
  <si>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</si>
  <si>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</si>
  <si>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</si>
  <si>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</si>
  <si>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</si>
  <si>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</si>
  <si>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</si>
  <si>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</si>
  <si>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</si>
  <si>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</si>
  <si>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</si>
  <si>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</si>
  <si>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</si>
  <si>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</si>
  <si>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</si>
  <si>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</si>
  <si>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</si>
  <si>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</si>
  <si>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</si>
  <si>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</si>
  <si>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</si>
  <si>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</si>
  <si>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</si>
  <si>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</si>
  <si>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</si>
  <si>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</si>
  <si>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</si>
  <si>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</si>
  <si>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</si>
  <si>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</si>
  <si>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</si>
  <si>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</si>
  <si>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</si>
  <si>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</si>
  <si>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</si>
  <si>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</si>
  <si>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</si>
  <si>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</si>
  <si>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</si>
  <si>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</si>
  <si>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</si>
  <si>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</si>
  <si>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</si>
  <si>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</si>
  <si>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</si>
  <si>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</si>
  <si>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</si>
  <si>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</si>
  <si>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</si>
  <si>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</si>
  <si>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</si>
  <si>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</si>
  <si>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</si>
  <si>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</si>
  <si>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</si>
  <si>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</si>
  <si>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</si>
  <si>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</si>
  <si>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</si>
  <si>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</si>
  <si>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</si>
  <si>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</si>
  <si>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</si>
  <si>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</si>
  <si>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</si>
  <si>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</si>
  <si>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</si>
  <si>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</si>
  <si>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</si>
  <si>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</si>
  <si>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</si>
  <si>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</si>
  <si>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</si>
  <si>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</si>
  <si>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</si>
  <si>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</si>
  <si>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</si>
  <si>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</si>
  <si>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</si>
  <si>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</si>
  <si>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</si>
  <si>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</si>
  <si>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</si>
  <si>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</si>
  <si>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</si>
  <si>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</si>
  <si>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</si>
  <si>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</si>
  <si>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</si>
  <si>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</si>
  <si>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</si>
  <si>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</si>
  <si>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</si>
  <si>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</si>
  <si>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</si>
  <si>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</si>
  <si>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</si>
  <si>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</si>
  <si>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</si>
  <si>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</si>
  <si>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</si>
  <si>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</si>
  <si>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</si>
  <si>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</si>
  <si>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</si>
  <si>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</si>
  <si>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</si>
  <si>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</si>
  <si>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</si>
  <si>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</si>
  <si>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</si>
  <si>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</si>
  <si>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</si>
  <si>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</si>
  <si>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</si>
  <si>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</si>
  <si>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</si>
  <si>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</si>
  <si>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</si>
  <si>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</si>
  <si>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</si>
  <si>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</si>
  <si>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</si>
  <si>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</si>
  <si>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</si>
  <si>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</si>
  <si>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</si>
  <si>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</si>
  <si>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</si>
  <si>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</si>
  <si>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</si>
  <si>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</si>
  <si>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</si>
  <si>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</si>
  <si>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</si>
  <si>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</si>
  <si>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</si>
  <si>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</si>
  <si>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</si>
  <si>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</si>
  <si>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</si>
  <si>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</si>
  <si>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</si>
  <si>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</si>
  <si>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</si>
  <si>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</si>
  <si>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</si>
  <si>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</si>
  <si>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</si>
  <si>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</si>
  <si>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</si>
  <si>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</si>
  <si>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</si>
  <si>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</si>
  <si>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</si>
  <si>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</si>
  <si>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</si>
  <si>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</si>
  <si>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</si>
  <si>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</si>
  <si>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</si>
  <si>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</si>
  <si>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</si>
  <si>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</si>
  <si>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</si>
  <si>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</si>
  <si>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</si>
  <si>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</si>
  <si>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</si>
  <si>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</si>
  <si>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</si>
  <si>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</si>
  <si>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</si>
  <si>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</si>
  <si>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</si>
  <si>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</si>
  <si>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</si>
  <si>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</si>
  <si>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</si>
  <si>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</si>
  <si>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</si>
  <si>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</si>
  <si>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</si>
  <si>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</si>
  <si>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</si>
  <si>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</si>
  <si>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</si>
  <si>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</si>
  <si>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</si>
  <si>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</si>
  <si>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</si>
  <si>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</si>
  <si>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</si>
  <si>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</si>
  <si>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</si>
  <si>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</si>
  <si>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</si>
  <si>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</si>
  <si>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</si>
  <si>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</si>
  <si>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</si>
  <si>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</si>
  <si>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</si>
  <si>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</si>
  <si>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</si>
  <si>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</si>
  <si>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</si>
  <si>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</si>
  <si>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</si>
  <si>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</si>
  <si>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</si>
  <si>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</si>
  <si>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</si>
  <si>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</si>
  <si>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</si>
  <si>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</si>
  <si>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</si>
  <si>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</si>
  <si>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</si>
  <si>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</si>
  <si>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</si>
  <si>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</si>
  <si>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</si>
  <si>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</si>
  <si>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</si>
  <si>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</si>
  <si>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</si>
  <si>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</si>
  <si>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</si>
  <si>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</si>
  <si>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</si>
  <si>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</si>
  <si>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</si>
  <si>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</si>
  <si>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</si>
  <si>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</si>
  <si>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</si>
  <si>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</si>
  <si>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</si>
  <si>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</si>
  <si>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</si>
  <si>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</si>
  <si>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</si>
  <si>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</si>
  <si>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</si>
  <si>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</si>
  <si>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</si>
  <si>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</si>
  <si>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</si>
  <si>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</si>
  <si>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</si>
  <si>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</si>
  <si>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</si>
  <si>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</si>
  <si>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</si>
  <si>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</si>
  <si>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</si>
  <si>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</si>
  <si>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</si>
  <si>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</si>
  <si>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</si>
  <si>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</si>
  <si>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</si>
  <si>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</si>
  <si>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</si>
  <si>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</si>
  <si>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</si>
  <si>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</si>
  <si>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</si>
  <si>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</si>
  <si>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</si>
  <si>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</si>
  <si>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</si>
  <si>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</si>
  <si>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</si>
  <si>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</si>
  <si>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</si>
  <si>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</si>
  <si>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</si>
  <si>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</si>
  <si>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</si>
  <si>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</si>
  <si>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</si>
  <si>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</si>
  <si>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</si>
  <si>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</si>
  <si>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</si>
  <si>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</si>
  <si>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</si>
  <si>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</si>
  <si>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</si>
  <si>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</si>
  <si>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</si>
  <si>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</si>
  <si>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</si>
  <si>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</si>
  <si>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</si>
  <si>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</si>
  <si>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</si>
  <si>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</si>
  <si>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</si>
  <si>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</si>
  <si>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</si>
  <si>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</si>
  <si>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</si>
  <si>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</si>
  <si>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</si>
  <si>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</si>
  <si>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</si>
  <si>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</si>
  <si>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</si>
  <si>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</si>
  <si>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</si>
  <si>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</si>
  <si>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</si>
  <si>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</si>
  <si>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</si>
  <si>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</si>
  <si>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</si>
  <si>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</si>
  <si>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</si>
  <si>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</si>
  <si>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</si>
  <si>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</si>
  <si>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</si>
  <si>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</si>
  <si>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</si>
  <si>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</si>
  <si>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</si>
  <si>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</si>
  <si>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</si>
  <si>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</si>
  <si>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</si>
  <si>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</si>
  <si>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</si>
  <si>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</si>
  <si>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</si>
  <si>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</si>
  <si>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</si>
  <si>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</si>
  <si>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</si>
  <si>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</si>
  <si>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</si>
  <si>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</si>
  <si>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</si>
  <si>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</si>
  <si>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</si>
  <si>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</si>
  <si>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</si>
  <si>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</si>
  <si>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</si>
  <si>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</si>
  <si>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</si>
  <si>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</si>
  <si>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</si>
  <si>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</si>
  <si>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</si>
  <si>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</si>
  <si>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</si>
  <si>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</si>
  <si>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</si>
  <si>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</si>
  <si>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</si>
  <si>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</si>
  <si>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</si>
  <si>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</si>
  <si>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</si>
  <si>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</si>
  <si>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</si>
  <si>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</si>
  <si>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</si>
  <si>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</si>
  <si>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</si>
  <si>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</si>
  <si>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</si>
  <si>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</si>
  <si>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</si>
  <si>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</si>
  <si>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</si>
  <si>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</si>
  <si>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</si>
  <si>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</si>
  <si>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</si>
  <si>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</si>
  <si>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</si>
  <si>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</si>
  <si>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</si>
  <si>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</si>
  <si>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</si>
  <si>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</si>
  <si>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</si>
  <si>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</si>
  <si>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</si>
  <si>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</si>
  <si>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</si>
  <si>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</si>
  <si>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</si>
  <si>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</si>
  <si>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</si>
  <si>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</si>
  <si>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</si>
  <si>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</si>
  <si>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</si>
  <si>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</si>
  <si>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</si>
  <si>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</si>
  <si>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</si>
  <si>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</si>
  <si>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</si>
  <si>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</si>
  <si>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</si>
  <si>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</si>
  <si>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</si>
  <si>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</si>
  <si>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</si>
  <si>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</si>
  <si>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</si>
  <si>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</si>
  <si>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</si>
  <si>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</si>
  <si>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</si>
  <si>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</si>
  <si>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</si>
  <si>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</si>
  <si>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</si>
  <si>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</si>
  <si>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</si>
  <si>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</si>
  <si>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</si>
  <si>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</si>
  <si>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</si>
  <si>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</si>
  <si>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</si>
  <si>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</si>
  <si>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</si>
  <si>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</si>
  <si>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</si>
  <si>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</si>
  <si>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</si>
  <si>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</si>
  <si>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</si>
  <si>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</si>
  <si>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</si>
  <si>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</si>
  <si>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</si>
  <si>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</si>
  <si>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</si>
  <si>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</si>
  <si>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</si>
  <si>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</si>
  <si>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</si>
  <si>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</si>
  <si>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</si>
  <si>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</si>
  <si>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</si>
  <si>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</si>
  <si>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</si>
  <si>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</si>
  <si>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</si>
  <si>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</si>
  <si>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</si>
  <si>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</si>
  <si>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</si>
  <si>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</si>
  <si>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</si>
  <si>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</si>
  <si>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</si>
  <si>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</si>
  <si>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</si>
  <si>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</si>
  <si>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</si>
  <si>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</si>
  <si>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</si>
  <si>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</si>
  <si>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</si>
  <si>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</si>
  <si>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</si>
  <si>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</si>
  <si>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</si>
  <si>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</si>
  <si>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</si>
  <si>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</si>
  <si>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</si>
  <si>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</si>
  <si>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</si>
  <si>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</si>
  <si>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</si>
  <si>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</si>
  <si>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</si>
  <si>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</si>
  <si>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</si>
  <si>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</si>
  <si>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</si>
  <si>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</si>
  <si>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</si>
  <si>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</si>
  <si>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</si>
  <si>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</si>
  <si>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</si>
  <si>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</si>
  <si>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</si>
  <si>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</si>
  <si>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</si>
  <si>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</si>
  <si>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</si>
  <si>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</si>
  <si>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</si>
  <si>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</si>
  <si>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</si>
  <si>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</si>
  <si>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</si>
  <si>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</si>
  <si>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</si>
  <si>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</si>
  <si>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</si>
  <si>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</si>
  <si>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</si>
  <si>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</si>
  <si>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</si>
  <si>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</si>
  <si>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</si>
  <si>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</si>
  <si>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</si>
  <si>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</si>
  <si>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</si>
  <si>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</si>
  <si>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</si>
  <si>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</si>
  <si>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</si>
  <si>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</si>
  <si>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</si>
  <si>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</si>
  <si>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</si>
  <si>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</si>
  <si>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</si>
  <si>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</si>
  <si>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</si>
  <si>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</si>
  <si>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</si>
  <si>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</si>
  <si>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</si>
  <si>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</si>
  <si>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</si>
  <si>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</si>
  <si>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</si>
  <si>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</si>
  <si>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</si>
  <si>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</si>
  <si>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</si>
  <si>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</si>
  <si>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</si>
  <si>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</si>
  <si>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</si>
  <si>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</si>
  <si>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</si>
  <si>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</si>
  <si>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</si>
  <si>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</si>
  <si>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</si>
  <si>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</si>
  <si>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</si>
  <si>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</si>
  <si>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</si>
  <si>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</si>
  <si>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</si>
  <si>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</si>
  <si>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</si>
  <si>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</si>
  <si>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</si>
  <si>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</si>
  <si>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</si>
  <si>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</si>
  <si>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</si>
  <si>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</si>
  <si>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</si>
  <si>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</si>
  <si>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</si>
  <si>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</si>
  <si>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</si>
  <si>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</si>
  <si>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</si>
  <si>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</si>
  <si>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</si>
  <si>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</si>
  <si>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</si>
  <si>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</si>
  <si>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</si>
  <si>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</si>
  <si>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</si>
  <si>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</si>
  <si>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</si>
  <si>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</si>
  <si>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</si>
  <si>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</si>
  <si>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</si>
  <si>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</si>
  <si>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</si>
  <si>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</si>
  <si>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</si>
  <si>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</si>
  <si>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</si>
  <si>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</si>
  <si>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</si>
  <si>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</si>
  <si>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</si>
  <si>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</si>
  <si>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</si>
  <si>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</si>
  <si>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</si>
  <si>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</si>
  <si>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</si>
  <si>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</si>
  <si>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</si>
  <si>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</si>
  <si>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</si>
  <si>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</si>
  <si>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</si>
  <si>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</si>
  <si>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</si>
  <si>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</si>
  <si>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</si>
  <si>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</si>
  <si>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</si>
  <si>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</si>
  <si>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</si>
  <si>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</si>
  <si>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</si>
  <si>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</si>
  <si>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</si>
  <si>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</si>
  <si>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</si>
  <si>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</si>
  <si>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</si>
  <si>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</si>
  <si>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</si>
  <si>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</si>
  <si>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</si>
  <si>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</si>
  <si>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</si>
  <si>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</si>
  <si>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</si>
  <si>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</si>
  <si>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</si>
  <si>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</si>
  <si>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</si>
  <si>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</si>
  <si>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</si>
  <si>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</si>
  <si>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</si>
  <si>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</si>
  <si>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</si>
  <si>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</si>
  <si>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</si>
  <si>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</si>
  <si>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</si>
  <si>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</si>
  <si>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</si>
  <si>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</si>
  <si>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</si>
  <si>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</si>
  <si>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</si>
  <si>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</si>
  <si>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</si>
  <si>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</si>
  <si>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</si>
  <si>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</si>
  <si>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</si>
  <si>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</si>
  <si>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</si>
  <si>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</si>
  <si>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</si>
  <si>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</si>
  <si>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</si>
  <si>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</si>
  <si>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</si>
  <si>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</si>
  <si>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</si>
  <si>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</si>
  <si>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</si>
  <si>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</si>
  <si>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</si>
  <si>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</si>
  <si>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</si>
  <si>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</si>
  <si>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</si>
  <si>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</si>
  <si>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</si>
  <si>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</si>
  <si>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</si>
  <si>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</si>
  <si>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</si>
  <si>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</si>
  <si>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</si>
  <si>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</si>
  <si>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</si>
  <si>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</si>
  <si>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</si>
  <si>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</si>
  <si>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</si>
  <si>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</si>
  <si>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</si>
  <si>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</si>
  <si>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</si>
  <si>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</si>
  <si>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</si>
  <si>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</si>
  <si>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</si>
  <si>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</si>
  <si>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</si>
  <si>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</si>
  <si>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</si>
  <si>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</si>
  <si>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</si>
  <si>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</si>
  <si>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</si>
  <si>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</si>
  <si>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</si>
  <si>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</si>
  <si>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</si>
  <si>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</si>
  <si>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</si>
  <si>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</si>
  <si>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</si>
  <si>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</si>
  <si>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</si>
  <si>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</si>
  <si>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</si>
  <si>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</si>
  <si>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</si>
  <si>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</si>
  <si>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</si>
  <si>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</si>
  <si>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</si>
  <si>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</si>
  <si>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</si>
  <si>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</si>
  <si>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</si>
  <si>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</si>
  <si>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</si>
  <si>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</si>
  <si>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</si>
  <si>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</si>
  <si>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</si>
  <si>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</si>
  <si>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</si>
  <si>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</si>
  <si>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</si>
  <si>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</si>
  <si>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</si>
  <si>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</si>
  <si>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</si>
  <si>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</si>
  <si>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</si>
  <si>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</si>
  <si>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</si>
  <si>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</si>
  <si>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</si>
  <si>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</si>
  <si>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</si>
  <si>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</si>
  <si>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</si>
  <si>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</si>
  <si>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</si>
  <si>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</si>
  <si>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</si>
  <si>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</si>
  <si>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</si>
  <si>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</si>
  <si>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</si>
  <si>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</si>
  <si>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</si>
  <si>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</si>
  <si>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</si>
  <si>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</si>
  <si>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</si>
  <si>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</si>
  <si>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</si>
  <si>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</si>
  <si>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</si>
  <si>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</si>
  <si>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</si>
  <si>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</si>
  <si>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</si>
  <si>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</si>
  <si>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</si>
  <si>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</si>
  <si>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</si>
  <si>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</si>
  <si>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</si>
  <si>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</si>
  <si>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</si>
  <si>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</si>
  <si>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</si>
  <si>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</si>
  <si>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</si>
  <si>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</si>
  <si>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</si>
  <si>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</si>
  <si>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</si>
  <si>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</si>
  <si>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</si>
  <si>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</si>
  <si>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</si>
  <si>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</si>
  <si>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</si>
  <si>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</si>
  <si>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</si>
  <si>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</si>
  <si>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</si>
  <si>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</si>
  <si>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</si>
  <si>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</si>
  <si>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</si>
  <si>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</si>
  <si>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</si>
  <si>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</si>
  <si>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</si>
  <si>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</si>
  <si>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</si>
  <si>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</si>
  <si>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</si>
  <si>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</si>
  <si>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</si>
  <si>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</si>
  <si>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</si>
  <si>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</si>
  <si>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</si>
  <si>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</si>
  <si>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</si>
  <si>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</si>
  <si>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</si>
  <si>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</si>
  <si>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</si>
  <si>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</si>
  <si>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</si>
  <si>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</si>
  <si>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</si>
  <si>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</si>
  <si>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</si>
  <si>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</si>
  <si>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</si>
  <si>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</si>
  <si>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</si>
  <si>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</si>
  <si>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</si>
  <si>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</si>
  <si>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</si>
  <si>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</si>
  <si>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</si>
  <si>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</si>
  <si>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</si>
  <si>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</si>
  <si>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</si>
  <si>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</si>
  <si>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</si>
  <si>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</si>
  <si>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</si>
  <si>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</si>
  <si>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</si>
  <si>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</si>
  <si>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</si>
  <si>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</si>
  <si>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</si>
  <si>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</si>
  <si>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</si>
  <si>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</si>
  <si>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</si>
  <si>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</si>
  <si>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</si>
  <si>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</si>
  <si>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</si>
  <si>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</si>
  <si>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</si>
  <si>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</si>
  <si>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</si>
  <si>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</si>
  <si>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</si>
  <si>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</si>
  <si>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</si>
  <si>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</si>
  <si>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</si>
  <si>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</si>
  <si>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</si>
  <si>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</si>
  <si>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</si>
  <si>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</si>
  <si>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</si>
  <si>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</si>
  <si>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</si>
  <si>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</si>
  <si>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</si>
  <si>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</si>
  <si>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</si>
  <si>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</si>
  <si>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</si>
  <si>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</si>
  <si>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</si>
  <si>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</si>
  <si>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</si>
  <si>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</si>
  <si>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</si>
  <si>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</si>
  <si>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</si>
  <si>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</si>
  <si>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</si>
  <si>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</si>
  <si>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</si>
  <si>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</si>
  <si>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</si>
  <si>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</si>
  <si>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</si>
  <si>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</si>
  <si>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</si>
  <si>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</si>
  <si>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</si>
  <si>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</si>
  <si>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</si>
  <si>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</si>
  <si>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</si>
  <si>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</si>
  <si>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</si>
  <si>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</si>
  <si>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</si>
  <si>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</si>
  <si>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</si>
  <si>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</si>
  <si>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</si>
  <si>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</si>
  <si>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</si>
  <si>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</si>
  <si>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</si>
  <si>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</si>
  <si>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</si>
  <si>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</si>
  <si>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</si>
  <si>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</si>
  <si>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</si>
  <si>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</si>
  <si>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</si>
  <si>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</si>
  <si>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</si>
  <si>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</si>
  <si>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</si>
  <si>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</si>
  <si>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</si>
  <si>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</si>
  <si>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</si>
  <si>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</si>
  <si>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</si>
  <si>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</si>
  <si>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</si>
  <si>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</si>
  <si>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</si>
  <si>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</si>
  <si>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</si>
  <si>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</si>
  <si>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</si>
  <si>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</si>
  <si>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</si>
  <si>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</si>
  <si>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</si>
  <si>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</si>
  <si>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</si>
  <si>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</si>
  <si>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</si>
  <si>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</si>
  <si>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</si>
  <si>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</si>
  <si>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</si>
  <si>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</si>
  <si>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</si>
  <si>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</si>
  <si>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</si>
  <si>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</si>
  <si>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</si>
  <si>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</si>
  <si>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</si>
  <si>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</si>
  <si>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</si>
  <si>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</si>
  <si>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</si>
  <si>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</si>
  <si>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</si>
  <si>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</si>
  <si>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</si>
  <si>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</si>
  <si>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</si>
  <si>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</si>
  <si>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</si>
  <si>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</si>
  <si>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</si>
  <si>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</si>
  <si>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</si>
  <si>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</si>
  <si>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</si>
  <si>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</si>
  <si>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</si>
  <si>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</si>
  <si>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</si>
  <si>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</si>
  <si>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</si>
  <si>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</si>
  <si>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</si>
  <si>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</si>
  <si>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</si>
  <si>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</si>
  <si>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</si>
  <si>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</si>
  <si>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</si>
  <si>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</si>
  <si>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</si>
  <si>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</si>
  <si>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</si>
  <si>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</si>
  <si>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</si>
  <si>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</si>
  <si>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</si>
  <si>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</si>
  <si>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</si>
  <si>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</si>
  <si>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</si>
  <si>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</si>
  <si>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</si>
  <si>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</si>
  <si>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</si>
  <si>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</si>
  <si>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</si>
  <si>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</si>
  <si>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</si>
  <si>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</si>
  <si>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</si>
  <si>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</si>
  <si>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</si>
  <si>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</si>
  <si>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</si>
  <si>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</si>
  <si>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</si>
  <si>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</si>
  <si>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</si>
  <si>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</si>
  <si>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</si>
  <si>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</si>
  <si>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</si>
  <si>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</si>
  <si>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</si>
  <si>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</si>
  <si>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</si>
  <si>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</si>
  <si>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</si>
  <si>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</si>
  <si>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</si>
  <si>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</si>
  <si>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</si>
  <si>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</si>
  <si>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</si>
  <si>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</si>
  <si>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</si>
  <si>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</si>
  <si>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</si>
  <si>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</si>
  <si>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</si>
  <si>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</si>
  <si>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</si>
  <si>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</si>
  <si>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</si>
  <si>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</si>
  <si>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</si>
  <si>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</si>
  <si>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</si>
  <si>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</si>
  <si>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</si>
  <si>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</si>
  <si>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</si>
  <si>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</si>
  <si>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</si>
  <si>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</si>
  <si>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</si>
  <si>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</si>
  <si>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</si>
  <si>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</si>
  <si>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</si>
  <si>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</si>
  <si>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</si>
  <si>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</si>
  <si>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</si>
  <si>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</si>
  <si>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</si>
  <si>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</si>
  <si>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</si>
  <si>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</si>
  <si>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</si>
  <si>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</si>
  <si>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</si>
  <si>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</si>
  <si>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</si>
  <si>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</si>
  <si>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</si>
  <si>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</si>
  <si>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</si>
  <si>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</si>
  <si>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</si>
  <si>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</si>
  <si>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</si>
  <si>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</si>
  <si>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</si>
  <si>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</si>
  <si>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</si>
  <si>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</si>
  <si>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</si>
  <si>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</si>
  <si>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</si>
  <si>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</si>
  <si>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</si>
  <si>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</si>
  <si>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</si>
  <si>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</si>
  <si>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</si>
  <si>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</si>
  <si>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</si>
  <si>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</si>
  <si>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</si>
  <si>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</si>
  <si>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</si>
  <si>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</si>
  <si>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</si>
  <si>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</si>
  <si>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</si>
  <si>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</si>
  <si>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</si>
  <si>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</si>
  <si>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</si>
  <si>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</si>
  <si>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</si>
  <si>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</si>
  <si>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</si>
  <si>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</si>
  <si>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</si>
  <si>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</si>
  <si>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</si>
  <si>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</si>
  <si>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</si>
  <si>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</si>
  <si>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</si>
  <si>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</si>
  <si>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</si>
  <si>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</si>
  <si>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</si>
  <si>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</si>
  <si>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</si>
  <si>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</si>
  <si>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</si>
  <si>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</si>
  <si>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</si>
  <si>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</si>
  <si>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</si>
  <si>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</si>
  <si>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</si>
  <si>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</si>
  <si>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</si>
  <si>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</si>
  <si>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</si>
  <si>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</si>
  <si>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</si>
  <si>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</si>
  <si>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</si>
  <si>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</si>
  <si>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</si>
  <si>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</si>
  <si>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</si>
  <si>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</si>
  <si>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</si>
  <si>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</si>
  <si>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</si>
  <si>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</si>
  <si>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</si>
  <si>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</si>
  <si>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</si>
  <si>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</si>
  <si>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</si>
  <si>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</si>
  <si>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</si>
  <si>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</si>
  <si>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</si>
  <si>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</si>
  <si>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</si>
  <si>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</si>
  <si>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</si>
  <si>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</si>
  <si>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</si>
  <si>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</si>
  <si>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</si>
  <si>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</si>
  <si>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</si>
  <si>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</si>
  <si>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</si>
  <si>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</si>
  <si>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</si>
  <si>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</si>
  <si>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</si>
  <si>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</si>
  <si>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</si>
  <si>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</si>
  <si>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</si>
  <si>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</si>
  <si>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</si>
  <si>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</si>
  <si>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</si>
  <si>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</si>
  <si>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</si>
  <si>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</si>
  <si>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</si>
  <si>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</si>
  <si>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</si>
  <si>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</si>
  <si>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</si>
  <si>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</si>
  <si>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</si>
  <si>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</si>
  <si>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</si>
  <si>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</si>
  <si>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</si>
  <si>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</si>
  <si>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</si>
  <si>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</si>
  <si>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</si>
  <si>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</si>
  <si>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</si>
  <si>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</si>
  <si>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</si>
  <si>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</si>
  <si>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</si>
  <si>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</si>
  <si>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</si>
  <si>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</si>
  <si>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</si>
  <si>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</si>
  <si>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</si>
  <si>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</si>
  <si>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</si>
  <si>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</si>
  <si>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</si>
  <si>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</si>
  <si>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</si>
  <si>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</si>
  <si>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</si>
  <si>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</si>
  <si>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</si>
  <si>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</si>
  <si>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</si>
  <si>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</si>
  <si>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</si>
  <si>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</si>
  <si>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</si>
  <si>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</si>
  <si>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</si>
  <si>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</si>
  <si>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</si>
  <si>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</si>
  <si>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</si>
  <si>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</si>
  <si>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</si>
  <si>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</si>
  <si>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</si>
  <si>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</si>
  <si>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</si>
  <si>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</si>
  <si>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</si>
  <si>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</si>
  <si>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</si>
  <si>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</si>
  <si>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</si>
  <si>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</si>
  <si>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</si>
  <si>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</si>
  <si>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</si>
  <si>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</si>
  <si>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</si>
  <si>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</si>
  <si>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</si>
  <si>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</si>
  <si>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</si>
  <si>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</si>
  <si>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</si>
  <si>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</si>
  <si>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</si>
  <si>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</si>
  <si>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</si>
  <si>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</si>
  <si>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</si>
  <si>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</si>
  <si>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</si>
  <si>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</si>
  <si>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</si>
  <si>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</si>
  <si>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</si>
  <si>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</si>
  <si>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</si>
  <si>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</si>
  <si>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</si>
  <si>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</si>
  <si>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</si>
  <si>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</si>
  <si>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</si>
  <si>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</si>
  <si>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</si>
  <si>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</si>
  <si>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</si>
  <si>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</si>
  <si>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</si>
  <si>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</si>
  <si>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</si>
  <si>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</si>
  <si>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</si>
  <si>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</si>
  <si>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</si>
  <si>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</si>
  <si>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</si>
  <si>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</si>
  <si>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</si>
  <si>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</si>
  <si>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</si>
  <si>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</si>
  <si>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</si>
  <si>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</si>
  <si>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</si>
  <si>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</si>
  <si>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</si>
  <si>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</si>
  <si>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</si>
  <si>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</si>
  <si>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</si>
  <si>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</si>
  <si>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</si>
  <si>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</si>
  <si>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</si>
  <si>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</si>
  <si>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</si>
  <si>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</si>
  <si>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</si>
  <si>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</si>
  <si>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</si>
  <si>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</si>
  <si>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</si>
  <si>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</si>
  <si>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</si>
  <si>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</si>
  <si>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</si>
  <si>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</si>
  <si>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</si>
  <si>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</si>
  <si>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</si>
  <si>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</si>
  <si>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</si>
  <si>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</si>
  <si>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</si>
  <si>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</si>
  <si>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</si>
  <si>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</si>
  <si>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</si>
  <si>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</si>
  <si>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</si>
  <si>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</si>
  <si>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</si>
  <si>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</si>
  <si>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</si>
  <si>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</si>
  <si>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</si>
  <si>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</si>
  <si>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</si>
  <si>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</si>
  <si>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</si>
  <si>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</si>
  <si>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</si>
  <si>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</si>
  <si>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</si>
  <si>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</si>
  <si>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</si>
  <si>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</si>
  <si>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</si>
  <si>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</si>
  <si>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</si>
  <si>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</si>
  <si>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</si>
  <si>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</si>
  <si>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</si>
  <si>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</si>
  <si>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</si>
  <si>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</si>
  <si>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</si>
  <si>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</si>
  <si>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</si>
  <si>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</si>
  <si>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</si>
  <si>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</si>
  <si>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</si>
  <si>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</si>
  <si>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</si>
  <si>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</si>
  <si>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</si>
  <si>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</si>
  <si>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</si>
  <si>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</si>
  <si>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</si>
  <si>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</si>
  <si>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</si>
  <si>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</si>
  <si>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</si>
  <si>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</si>
  <si>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</si>
  <si>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</si>
  <si>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</si>
  <si>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</si>
  <si>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</si>
  <si>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</si>
  <si>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</si>
  <si>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</si>
  <si>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</si>
  <si>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</si>
  <si>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</si>
  <si>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</si>
  <si>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</si>
  <si>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</si>
  <si>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</si>
  <si>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</si>
  <si>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</si>
  <si>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</si>
  <si>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</si>
  <si>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</si>
  <si>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</si>
  <si>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</si>
  <si>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</si>
  <si>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</si>
  <si>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</si>
  <si>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</si>
  <si>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</si>
  <si>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</si>
  <si>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</si>
  <si>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</si>
  <si>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</si>
  <si>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</si>
  <si>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</si>
  <si>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</si>
  <si>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</si>
  <si>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</si>
  <si>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</si>
  <si>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</si>
  <si>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</si>
  <si>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</si>
  <si>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</si>
  <si>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</si>
  <si>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</si>
  <si>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</si>
  <si>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</si>
  <si>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</si>
  <si>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</si>
  <si>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</si>
  <si>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</si>
  <si>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</si>
  <si>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</si>
  <si>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</si>
  <si>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</si>
  <si>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</si>
  <si>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</si>
  <si>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</si>
  <si>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</si>
  <si>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</si>
  <si>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</si>
  <si>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</si>
  <si>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</si>
  <si>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</si>
  <si>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</si>
  <si>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</si>
  <si>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</si>
  <si>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</si>
  <si>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</si>
  <si>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</si>
  <si>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</si>
  <si>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</si>
  <si>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</si>
  <si>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</si>
  <si>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</si>
  <si>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</si>
  <si>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</si>
  <si>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</si>
  <si>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</si>
  <si>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</si>
  <si>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</si>
  <si>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</si>
  <si>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</si>
  <si>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</si>
  <si>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</si>
  <si>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</si>
  <si>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</si>
  <si>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</si>
  <si>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</si>
  <si>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</si>
  <si>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</si>
  <si>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</si>
  <si>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</si>
  <si>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</si>
  <si>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</si>
  <si>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</si>
  <si>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</si>
  <si>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</si>
  <si>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</si>
  <si>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</si>
  <si>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</si>
  <si>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</si>
  <si>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</si>
  <si>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</si>
  <si>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</si>
  <si>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</si>
  <si>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</si>
  <si>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</si>
  <si>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</si>
  <si>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</si>
  <si>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</si>
  <si>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</si>
  <si>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</si>
  <si>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</si>
  <si>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</si>
  <si>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</si>
  <si>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</si>
  <si>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</si>
  <si>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</si>
  <si>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</si>
  <si>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</si>
  <si>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</si>
  <si>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</si>
  <si>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</si>
  <si>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</si>
  <si>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</si>
  <si>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</si>
  <si>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</si>
  <si>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</si>
  <si>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</si>
  <si>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</si>
  <si>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</si>
  <si>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</si>
  <si>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</si>
  <si>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</si>
  <si>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</si>
  <si>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</si>
  <si>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</si>
  <si>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</si>
  <si>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</si>
  <si>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</si>
  <si>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</si>
  <si>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</si>
  <si>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</si>
  <si>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</si>
  <si>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</si>
  <si>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</si>
  <si>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</si>
  <si>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</si>
  <si>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</si>
  <si>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</si>
  <si>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</si>
  <si>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</si>
  <si>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</si>
  <si>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</si>
  <si>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</si>
  <si>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</si>
  <si>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</si>
  <si>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</si>
  <si>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</si>
  <si>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</si>
  <si>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</si>
  <si>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</si>
  <si>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</si>
  <si>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</si>
  <si>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</si>
  <si>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</si>
  <si>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</si>
  <si>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</si>
  <si>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</si>
  <si>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</si>
  <si>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</si>
  <si>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</si>
  <si>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</si>
  <si>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</si>
  <si>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</si>
  <si>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</si>
  <si>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</si>
  <si>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</si>
  <si>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</si>
  <si>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</si>
  <si>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</si>
  <si>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</si>
  <si>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</si>
  <si>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</si>
  <si>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</si>
  <si>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</si>
  <si>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</si>
  <si>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</si>
  <si>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</si>
  <si>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</si>
  <si>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</si>
  <si>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</si>
  <si>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</si>
  <si>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</si>
  <si>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</si>
  <si>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</si>
  <si>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</si>
  <si>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</si>
  <si>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</si>
  <si>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</si>
  <si>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</si>
  <si>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</si>
  <si>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</si>
  <si>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</si>
  <si>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</si>
  <si>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</si>
  <si>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</si>
  <si>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</si>
  <si>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</si>
  <si>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</si>
  <si>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</si>
  <si>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</si>
  <si>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</si>
  <si>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</si>
  <si>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</si>
  <si>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</si>
  <si>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</si>
  <si>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</si>
  <si>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</si>
  <si>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</si>
  <si>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</si>
  <si>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</si>
  <si>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</si>
  <si>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</si>
  <si>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</si>
  <si>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</si>
  <si>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</si>
  <si>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</si>
  <si>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</si>
  <si>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</si>
  <si>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</si>
  <si>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</si>
  <si>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</si>
  <si>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</si>
  <si>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</si>
  <si>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</si>
  <si>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</si>
  <si>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</si>
  <si>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</si>
  <si>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</si>
  <si>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</si>
  <si>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</si>
  <si>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</si>
  <si>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</si>
  <si>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</si>
  <si>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</si>
  <si>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</si>
  <si>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</si>
  <si>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</si>
  <si>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</si>
  <si>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</si>
  <si>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</si>
  <si>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</si>
  <si>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</si>
  <si>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</si>
  <si>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</si>
  <si>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</si>
  <si>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</si>
  <si>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</si>
  <si>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</si>
  <si>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</si>
  <si>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</si>
  <si>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</si>
  <si>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</si>
  <si>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</si>
  <si>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</si>
  <si>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</si>
  <si>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</si>
  <si>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</si>
  <si>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</si>
  <si>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</si>
  <si>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</si>
  <si>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</si>
  <si>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</si>
  <si>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</si>
  <si>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</si>
  <si>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</si>
  <si>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</si>
  <si>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</si>
  <si>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</si>
  <si>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</si>
  <si>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</si>
  <si>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</si>
  <si>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</si>
  <si>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</si>
  <si>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</si>
  <si>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</si>
  <si>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</si>
  <si>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</si>
  <si>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</si>
  <si>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</si>
  <si>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</si>
  <si>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</si>
  <si>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</si>
  <si>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</si>
  <si>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</si>
  <si>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</si>
  <si>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</si>
  <si>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</si>
  <si>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</si>
  <si>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</si>
  <si>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</si>
  <si>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</si>
  <si>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</si>
  <si>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</si>
  <si>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</si>
  <si>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</si>
  <si>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</si>
  <si>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</si>
  <si>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</si>
  <si>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</si>
  <si>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</si>
  <si>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</si>
  <si>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</si>
  <si>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</si>
  <si>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</si>
  <si>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</si>
  <si>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</si>
  <si>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</si>
  <si>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</si>
  <si>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</si>
  <si>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</si>
  <si>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</si>
  <si>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</si>
  <si>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</si>
  <si>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</si>
  <si>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</si>
  <si>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</si>
  <si>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</si>
  <si>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</si>
  <si>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</si>
  <si>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</si>
  <si>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</si>
  <si>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</si>
  <si>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</si>
  <si>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</si>
  <si>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</si>
  <si>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</si>
  <si>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</si>
  <si>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</si>
  <si>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</si>
  <si>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</si>
  <si>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</si>
  <si>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</si>
  <si>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</si>
  <si>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</si>
  <si>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</si>
  <si>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</si>
  <si>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</si>
  <si>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</si>
  <si>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</si>
  <si>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</si>
  <si>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</si>
  <si>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</si>
  <si>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</si>
  <si>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</si>
  <si>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</si>
  <si>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</si>
  <si>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</si>
  <si>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</si>
  <si>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</si>
  <si>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</si>
  <si>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</si>
  <si>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</si>
  <si>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</si>
  <si>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</si>
  <si>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</si>
  <si>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</si>
  <si>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</si>
  <si>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</si>
  <si>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</si>
  <si>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</si>
  <si>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</si>
  <si>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</si>
  <si>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</si>
  <si>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</si>
  <si>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</si>
  <si>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</si>
  <si>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</si>
  <si>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</si>
  <si>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</si>
  <si>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</si>
  <si>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</si>
  <si>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</si>
  <si>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</si>
  <si>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</si>
  <si>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</si>
  <si>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</si>
  <si>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</si>
  <si>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</si>
  <si>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</si>
  <si>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</si>
  <si>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</si>
  <si>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</si>
  <si>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</si>
  <si>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</si>
  <si>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</si>
  <si>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</si>
  <si>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</si>
  <si>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</si>
  <si>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</si>
  <si>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</si>
  <si>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</si>
  <si>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</si>
  <si>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</si>
  <si>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</si>
  <si>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</si>
  <si>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</si>
  <si>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</si>
  <si>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</si>
  <si>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</si>
  <si>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</si>
  <si>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</si>
  <si>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</si>
  <si>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</si>
  <si>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</si>
  <si>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</si>
  <si>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</si>
  <si>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</si>
  <si>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</si>
  <si>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</si>
  <si>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</si>
  <si>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</si>
  <si>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</si>
  <si>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</si>
  <si>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</si>
  <si>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</si>
  <si>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</si>
  <si>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</si>
  <si>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</si>
  <si>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</si>
  <si>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</si>
  <si>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</si>
  <si>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</si>
  <si>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</si>
  <si>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</si>
  <si>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</si>
  <si>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</si>
  <si>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</si>
  <si>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</si>
  <si>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</si>
  <si>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</si>
  <si>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</si>
  <si>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</si>
  <si>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</si>
  <si>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</si>
  <si>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</si>
  <si>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</si>
  <si>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</si>
  <si>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</si>
  <si>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</si>
  <si>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</si>
  <si>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</si>
  <si>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</si>
  <si>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</si>
  <si>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</si>
  <si>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</si>
  <si>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</si>
  <si>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</si>
  <si>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</si>
  <si>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</si>
  <si>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</si>
  <si>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</si>
  <si>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</si>
  <si>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</si>
  <si>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</si>
  <si>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</si>
  <si>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</si>
  <si>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</si>
  <si>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</si>
  <si>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</si>
  <si>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</si>
  <si>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</si>
  <si>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</si>
  <si>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</si>
  <si>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</si>
  <si>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</si>
  <si>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</si>
  <si>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</si>
  <si>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</si>
  <si>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</si>
  <si>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</si>
  <si>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</si>
  <si>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</si>
  <si>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</si>
  <si>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</si>
  <si>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</si>
  <si>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</si>
  <si>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</si>
  <si>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</si>
  <si>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</si>
  <si>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</si>
  <si>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</si>
  <si>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</si>
  <si>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</si>
  <si>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</si>
  <si>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</si>
  <si>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</si>
  <si>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</si>
  <si>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</si>
  <si>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</si>
  <si>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</si>
  <si>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</si>
  <si>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</si>
  <si>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</si>
  <si>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</si>
  <si>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</si>
  <si>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</si>
  <si>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</si>
  <si>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</si>
  <si>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</si>
  <si>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</si>
  <si>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</si>
  <si>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</si>
  <si>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</si>
  <si>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</si>
  <si>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</si>
  <si>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</si>
  <si>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</si>
  <si>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</si>
  <si>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</si>
  <si>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</si>
  <si>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</si>
  <si>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</si>
  <si>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</si>
  <si>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</si>
  <si>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</si>
  <si>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</si>
  <si>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</si>
  <si>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</si>
  <si>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</si>
  <si>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</si>
  <si>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</si>
  <si>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</si>
  <si>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</si>
  <si>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</si>
  <si>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</si>
  <si>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</si>
  <si>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</si>
  <si>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</si>
  <si>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</si>
  <si>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</si>
  <si>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</si>
  <si>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</si>
  <si>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</si>
  <si>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</si>
  <si>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</si>
  <si>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</si>
  <si>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</si>
  <si>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</si>
  <si>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</si>
  <si>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</si>
  <si>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</si>
  <si>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</si>
  <si>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</si>
  <si>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</si>
  <si>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</si>
  <si>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</si>
  <si>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</si>
  <si>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</si>
  <si>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</si>
  <si>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</si>
  <si>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</si>
  <si>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</si>
  <si>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</si>
  <si>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</si>
  <si>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</si>
  <si>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</si>
  <si>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</si>
  <si>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</si>
  <si>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</si>
  <si>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</si>
  <si>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</si>
  <si>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</si>
  <si>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</si>
  <si>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</si>
  <si>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</si>
  <si>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</si>
  <si>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</si>
  <si>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</si>
  <si>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</si>
  <si>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</si>
  <si>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</si>
  <si>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</si>
  <si>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</si>
  <si>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</si>
  <si>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</si>
  <si>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</si>
  <si>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</si>
  <si>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</si>
  <si>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</si>
  <si>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</si>
  <si>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</si>
  <si>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</si>
  <si>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</si>
  <si>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</si>
  <si>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</si>
  <si>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</si>
  <si>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</si>
  <si>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</si>
  <si>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</si>
  <si>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</si>
  <si>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</si>
  <si>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</si>
  <si>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</si>
  <si>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</si>
  <si>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</si>
  <si>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</si>
  <si>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</si>
  <si>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</si>
  <si>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</si>
  <si>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</si>
  <si>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</si>
  <si>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</si>
  <si>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</si>
  <si>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</si>
  <si>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</si>
  <si>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</si>
  <si>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</si>
  <si>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</si>
  <si>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</si>
  <si>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</si>
  <si>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</si>
  <si>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</si>
  <si>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</si>
  <si>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</si>
  <si>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</si>
  <si>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</si>
  <si>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</si>
  <si>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</si>
  <si>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</si>
  <si>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</si>
  <si>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</si>
  <si>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</si>
  <si>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</si>
  <si>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</si>
  <si>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</si>
  <si>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</si>
  <si>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</si>
  <si>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</si>
  <si>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</si>
  <si>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</si>
  <si>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</si>
  <si>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</si>
  <si>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</si>
  <si>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</si>
  <si>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</si>
  <si>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</si>
  <si>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</si>
  <si>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</si>
  <si>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</si>
  <si>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</si>
  <si>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</si>
  <si>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</si>
  <si>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</si>
  <si>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</si>
  <si>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</si>
  <si>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</si>
  <si>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</si>
  <si>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</si>
  <si>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</si>
  <si>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</si>
  <si>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</si>
  <si>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</si>
  <si>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</si>
  <si>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</si>
  <si>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</si>
  <si>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</si>
  <si>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</si>
  <si>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</si>
  <si>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</si>
  <si>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</si>
  <si>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</si>
  <si>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</si>
  <si>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</si>
  <si>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</si>
  <si>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</si>
  <si>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</si>
  <si>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</si>
  <si>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</si>
  <si>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</si>
  <si>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</si>
  <si>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</si>
  <si>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</si>
  <si>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</si>
  <si>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</si>
  <si>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</si>
  <si>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</si>
  <si>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</si>
  <si>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</si>
  <si>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</si>
  <si>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</si>
  <si>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</si>
  <si>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</si>
  <si>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</si>
  <si>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</si>
  <si>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</si>
  <si>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</si>
  <si>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</si>
  <si>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</si>
  <si>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</si>
  <si>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</si>
  <si>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</si>
  <si>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</si>
  <si>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</si>
  <si>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</si>
  <si>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</si>
  <si>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</si>
  <si>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</si>
  <si>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</si>
  <si>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</si>
  <si>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</si>
  <si>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</si>
  <si>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</si>
  <si>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</si>
  <si>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</si>
  <si>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</si>
  <si>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</si>
  <si>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</si>
  <si>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</si>
  <si>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</si>
  <si>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</si>
  <si>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</si>
  <si>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</si>
  <si>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</si>
  <si>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</si>
  <si>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</si>
  <si>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</si>
  <si>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</si>
  <si>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</si>
  <si>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</si>
  <si>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</si>
  <si>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</si>
  <si>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</si>
  <si>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</si>
  <si>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</si>
  <si>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</si>
  <si>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</si>
  <si>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</si>
  <si>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</si>
  <si>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</si>
  <si>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</si>
  <si>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</si>
  <si>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</si>
  <si>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</si>
  <si>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</si>
  <si>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</si>
  <si>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</si>
  <si>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</si>
  <si>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</si>
  <si>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</si>
  <si>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</si>
  <si>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</si>
  <si>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</si>
  <si>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</si>
  <si>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</si>
  <si>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</si>
  <si>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</si>
  <si>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</si>
  <si>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</si>
  <si>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</si>
  <si>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</si>
  <si>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</si>
  <si>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</si>
  <si>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</si>
  <si>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</si>
  <si>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</si>
  <si>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</si>
  <si>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</si>
  <si>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</si>
  <si>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</si>
  <si>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</si>
  <si>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</si>
  <si>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</si>
  <si>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</si>
  <si>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</si>
  <si>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</si>
  <si>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</si>
  <si>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</si>
  <si>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</si>
  <si>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</si>
  <si>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</si>
  <si>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</si>
  <si>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</si>
  <si>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</si>
  <si>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</si>
  <si>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</si>
  <si>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</si>
  <si>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</si>
  <si>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</si>
  <si>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</si>
  <si>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</si>
  <si>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</si>
  <si>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</si>
  <si>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</si>
  <si>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</si>
  <si>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</si>
  <si>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</si>
  <si>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</si>
  <si>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</si>
  <si>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</si>
  <si>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</si>
  <si>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</si>
  <si>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</si>
  <si>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</si>
  <si>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</si>
  <si>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</si>
  <si>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</si>
  <si>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</si>
  <si>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</si>
  <si>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</si>
  <si>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</si>
  <si>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</si>
  <si>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</si>
  <si>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</si>
  <si>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</si>
  <si>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</si>
  <si>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</si>
  <si>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</si>
  <si>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</si>
  <si>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</si>
  <si>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</si>
  <si>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</si>
  <si>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</si>
  <si>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</si>
  <si>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</si>
  <si>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</si>
  <si>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</si>
  <si>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</si>
  <si>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</si>
  <si>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</si>
  <si>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</si>
  <si>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</si>
  <si>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</si>
  <si>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</si>
  <si>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</si>
  <si>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</si>
  <si>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</si>
  <si>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</si>
  <si>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</si>
  <si>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</si>
  <si>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</si>
  <si>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</si>
  <si>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</si>
  <si>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</si>
  <si>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</si>
  <si>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</si>
  <si>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</si>
  <si>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</si>
  <si>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</si>
  <si>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</si>
  <si>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</si>
  <si>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</si>
  <si>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</si>
  <si>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</si>
  <si>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</si>
  <si>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</si>
  <si>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</si>
  <si>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</si>
  <si>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</si>
  <si>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</si>
  <si>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</si>
  <si>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</si>
  <si>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</si>
  <si>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</si>
  <si>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</si>
  <si>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</si>
  <si>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</si>
  <si>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</si>
  <si>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</si>
  <si>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</si>
  <si>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</si>
  <si>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</si>
  <si>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</si>
  <si>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</si>
  <si>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</si>
  <si>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</si>
  <si>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</si>
  <si>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</si>
  <si>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</si>
  <si>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</si>
  <si>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</si>
  <si>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</si>
  <si>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</si>
  <si>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</si>
  <si>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</si>
  <si>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</si>
  <si>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</si>
  <si>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</si>
  <si>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</si>
  <si>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</si>
  <si>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</si>
  <si>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</si>
  <si>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</si>
  <si>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</si>
  <si>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</si>
  <si>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</si>
  <si>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</si>
  <si>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</si>
  <si>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</si>
  <si>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</si>
  <si>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</si>
  <si>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</si>
  <si>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</si>
  <si>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</si>
  <si>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</si>
  <si>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</si>
  <si>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</si>
  <si>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</si>
  <si>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</si>
  <si>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</si>
  <si>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</si>
  <si>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</si>
  <si>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</si>
  <si>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</si>
  <si>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</si>
  <si>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</si>
  <si>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</si>
  <si>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</si>
  <si>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</si>
  <si>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</si>
  <si>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</si>
  <si>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</si>
  <si>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</si>
  <si>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</si>
  <si>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</si>
  <si>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</si>
  <si>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</si>
  <si>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</si>
  <si>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</si>
  <si>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</si>
  <si>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</si>
  <si>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</si>
  <si>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</si>
  <si>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</si>
  <si>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</si>
  <si>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</si>
  <si>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</si>
  <si>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</si>
  <si>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</si>
  <si>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</si>
  <si>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</si>
  <si>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</si>
  <si>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</si>
  <si>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</si>
  <si>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</si>
  <si>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</si>
  <si>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</si>
  <si>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</si>
  <si>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</si>
  <si>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</si>
  <si>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</si>
  <si>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</si>
  <si>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</si>
  <si>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</si>
  <si>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</si>
  <si>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</si>
  <si>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</si>
  <si>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</si>
  <si>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</si>
  <si>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</si>
  <si>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</si>
  <si>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</si>
  <si>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</si>
  <si>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</si>
  <si>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</si>
  <si>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</si>
  <si>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</si>
  <si>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</si>
  <si>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</si>
  <si>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</si>
  <si>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</si>
  <si>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</si>
  <si>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</si>
  <si>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</si>
  <si>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</si>
  <si>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</si>
  <si>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</si>
  <si>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</si>
  <si>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</si>
  <si>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</si>
  <si>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</si>
  <si>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</si>
  <si>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</si>
  <si>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</si>
  <si>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</si>
  <si>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</si>
  <si>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</si>
  <si>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</si>
  <si>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</si>
  <si>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</si>
  <si>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</si>
  <si>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</si>
  <si>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</si>
  <si>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</si>
  <si>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</si>
  <si>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</si>
  <si>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</si>
  <si>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</si>
  <si>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</si>
  <si>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</si>
  <si>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</si>
  <si>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</si>
  <si>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</si>
  <si>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</si>
  <si>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</si>
  <si>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</si>
  <si>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</si>
  <si>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</si>
  <si>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</si>
  <si>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</si>
  <si>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</si>
  <si>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</si>
  <si>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</si>
  <si>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</si>
  <si>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</si>
  <si>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</si>
  <si>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</si>
  <si>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</si>
  <si>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</si>
  <si>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</si>
  <si>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</si>
  <si>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</si>
  <si>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</si>
  <si>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</si>
  <si>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</si>
  <si>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</si>
  <si>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</si>
  <si>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</si>
  <si>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</si>
  <si>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</si>
  <si>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</si>
  <si>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</si>
  <si>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</si>
  <si>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</si>
  <si>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</si>
  <si>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</si>
  <si>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</si>
  <si>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</si>
  <si>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</si>
  <si>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</si>
  <si>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</si>
  <si>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</si>
  <si>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</si>
  <si>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</si>
  <si>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</si>
  <si>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</si>
  <si>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</si>
  <si>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</si>
  <si>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</si>
  <si>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</si>
  <si>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</si>
  <si>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</si>
  <si>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</si>
  <si>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</si>
  <si>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</si>
  <si>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</si>
  <si>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</si>
  <si>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</si>
  <si>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</si>
  <si>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</si>
  <si>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</si>
  <si>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</si>
  <si>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</si>
  <si>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</si>
  <si>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</si>
  <si>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</si>
  <si>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</si>
  <si>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</si>
  <si>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</si>
  <si>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</si>
  <si>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</si>
  <si>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</si>
  <si>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</si>
  <si>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</si>
  <si>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</si>
  <si>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</si>
  <si>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</si>
  <si>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</si>
  <si>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</si>
  <si>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</si>
  <si>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</si>
  <si>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</si>
  <si>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</si>
  <si>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</si>
  <si>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</si>
  <si>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</si>
  <si>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</si>
  <si>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</si>
  <si>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</si>
  <si>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</si>
  <si>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</si>
  <si>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</si>
  <si>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</si>
  <si>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</si>
  <si>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</si>
  <si>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</si>
  <si>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</si>
  <si>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</si>
  <si>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</si>
  <si>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</si>
  <si>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</si>
  <si>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</si>
  <si>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</si>
  <si>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</si>
  <si>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</si>
  <si>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</si>
  <si>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</si>
  <si>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</si>
  <si>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</si>
  <si>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</si>
  <si>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</si>
  <si>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</si>
  <si>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</si>
  <si>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</si>
  <si>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</si>
  <si>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</si>
  <si>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</si>
  <si>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</si>
  <si>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</si>
  <si>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</si>
  <si>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</si>
  <si>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</si>
  <si>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</si>
  <si>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</si>
  <si>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</si>
  <si>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</si>
  <si>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</si>
  <si>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</si>
  <si>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</si>
  <si>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</si>
  <si>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</si>
  <si>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</si>
  <si>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</si>
  <si>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</si>
  <si>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</si>
  <si>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</si>
  <si>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</si>
  <si>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</si>
  <si>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</si>
  <si>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</si>
  <si>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</si>
  <si>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</si>
  <si>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</si>
  <si>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</si>
  <si>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</si>
  <si>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</si>
  <si>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</si>
  <si>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</si>
  <si>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</si>
  <si>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</si>
  <si>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</si>
  <si>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</si>
  <si>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</si>
  <si>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</si>
  <si>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</si>
  <si>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</si>
  <si>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</si>
  <si>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</si>
  <si>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</si>
  <si>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</si>
  <si>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</si>
  <si>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</si>
  <si>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</si>
  <si>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</si>
  <si>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</si>
  <si>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</si>
  <si>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</si>
  <si>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</si>
  <si>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</si>
  <si>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</si>
  <si>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</si>
  <si>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</si>
  <si>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</si>
  <si>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</si>
  <si>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</si>
  <si>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</si>
  <si>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</si>
  <si>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</si>
  <si>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</si>
  <si>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</si>
  <si>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</si>
  <si>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</si>
  <si>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</si>
  <si>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</si>
  <si>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</si>
  <si>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</si>
  <si>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</si>
  <si>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</si>
  <si>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</si>
  <si>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</si>
  <si>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</si>
  <si>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</si>
  <si>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</si>
  <si>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</si>
  <si>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</si>
  <si>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</si>
  <si>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</si>
  <si>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</si>
  <si>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</si>
  <si>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</si>
  <si>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</si>
  <si>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</si>
  <si>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</si>
  <si>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</si>
  <si>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</si>
  <si>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</si>
  <si>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</si>
  <si>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</si>
  <si>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</si>
  <si>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</si>
  <si>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</si>
  <si>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</si>
  <si>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</si>
  <si>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</si>
  <si>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</si>
  <si>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</si>
  <si>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</si>
  <si>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</si>
  <si>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</si>
  <si>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</si>
  <si>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</si>
  <si>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</si>
  <si>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</si>
  <si>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</si>
  <si>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</si>
  <si>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</si>
  <si>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</si>
  <si>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</si>
  <si>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</si>
  <si>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</si>
  <si>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</si>
  <si>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</si>
  <si>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</si>
  <si>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</si>
  <si>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</si>
  <si>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</si>
  <si>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</si>
  <si>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</si>
  <si>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</si>
  <si>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</si>
  <si>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</si>
  <si>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</si>
  <si>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</si>
  <si>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</si>
  <si>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</si>
  <si>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</si>
  <si>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</si>
  <si>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</si>
  <si>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</si>
  <si>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</si>
  <si>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</si>
  <si>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</si>
  <si>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</si>
  <si>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</si>
  <si>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</si>
  <si>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</si>
  <si>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</si>
  <si>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</si>
  <si>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</si>
  <si>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</si>
  <si>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</si>
  <si>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</si>
  <si>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</si>
  <si>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</si>
  <si>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</si>
  <si>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</si>
  <si>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</si>
  <si>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</si>
  <si>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</si>
  <si>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</si>
  <si>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</si>
  <si>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</si>
  <si>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</si>
  <si>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</si>
  <si>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</si>
  <si>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</si>
  <si>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</si>
  <si>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</si>
  <si>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</si>
  <si>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</si>
  <si>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</si>
  <si>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</si>
  <si>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</si>
  <si>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</si>
  <si>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</si>
  <si>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</si>
  <si>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</si>
  <si>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</si>
  <si>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</si>
  <si>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</si>
  <si>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</si>
  <si>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</si>
  <si>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</si>
  <si>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</si>
  <si>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</si>
  <si>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</si>
  <si>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</si>
  <si>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</si>
  <si>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</si>
  <si>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</si>
  <si>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</si>
  <si>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</si>
  <si>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</si>
  <si>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</si>
  <si>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</si>
  <si>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</si>
  <si>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</si>
  <si>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</si>
  <si>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</si>
  <si>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</si>
  <si>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</si>
  <si>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</si>
  <si>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</si>
  <si>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</si>
  <si>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</si>
  <si>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</si>
  <si>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</si>
  <si>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</si>
  <si>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</si>
  <si>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</si>
  <si>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</si>
  <si>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</si>
  <si>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</si>
  <si>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</si>
  <si>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</si>
  <si>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</si>
  <si>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</si>
  <si>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</si>
  <si>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</si>
  <si>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</si>
  <si>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</si>
  <si>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</si>
  <si>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</si>
  <si>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</si>
  <si>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</si>
  <si>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</si>
  <si>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</si>
  <si>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</si>
  <si>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</si>
  <si>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</si>
  <si>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</si>
  <si>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</si>
  <si>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</si>
  <si>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</si>
  <si>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</si>
  <si>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</si>
  <si>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</si>
  <si>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</si>
  <si>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</si>
  <si>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</si>
  <si>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</si>
  <si>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</si>
  <si>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</si>
  <si>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</si>
  <si>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</si>
  <si>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</si>
  <si>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</si>
  <si>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</si>
  <si>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</si>
  <si>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</si>
  <si>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</si>
  <si>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</si>
  <si>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</si>
  <si>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</si>
  <si>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</si>
  <si>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</si>
  <si>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</si>
  <si>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</si>
  <si>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</si>
  <si>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</si>
  <si>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</si>
  <si>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</si>
  <si>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</si>
  <si>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</si>
  <si>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</si>
  <si>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</si>
  <si>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</si>
  <si>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</si>
  <si>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</si>
  <si>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</si>
  <si>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</si>
  <si>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</si>
  <si>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</si>
  <si>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</si>
  <si>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</si>
  <si>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</si>
  <si>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</si>
  <si>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</si>
  <si>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</si>
  <si>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</si>
  <si>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</si>
  <si>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</si>
  <si>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</si>
  <si>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</si>
  <si>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</si>
  <si>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</si>
  <si>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</si>
  <si>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</si>
  <si>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</si>
  <si>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</si>
  <si>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</si>
  <si>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</si>
  <si>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</si>
  <si>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</si>
  <si>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</si>
  <si>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</si>
  <si>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</si>
  <si>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</si>
  <si>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</si>
  <si>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</si>
  <si>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</si>
  <si>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</si>
  <si>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</si>
  <si>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</si>
  <si>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</si>
  <si>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</si>
  <si>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</si>
  <si>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</si>
  <si>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</si>
  <si>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</si>
  <si>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</si>
  <si>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</si>
  <si>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</si>
  <si>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</si>
  <si>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</si>
  <si>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</si>
  <si>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</si>
  <si>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</si>
  <si>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</si>
  <si>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</si>
  <si>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</si>
  <si>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</si>
  <si>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</si>
  <si>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</si>
  <si>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</si>
  <si>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</si>
  <si>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</si>
  <si>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</si>
  <si>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</si>
  <si>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</si>
  <si>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</si>
  <si>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</si>
  <si>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</si>
  <si>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</si>
  <si>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</si>
  <si>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</si>
  <si>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</si>
  <si>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</si>
  <si>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</si>
  <si>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</si>
  <si>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</si>
  <si>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</si>
  <si>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</si>
  <si>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</si>
  <si>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</si>
  <si>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</si>
  <si>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</si>
  <si>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</si>
  <si>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</si>
  <si>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</si>
  <si>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</si>
  <si>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</si>
  <si>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</si>
  <si>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</si>
  <si>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</si>
  <si>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</si>
  <si>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</si>
  <si>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</si>
  <si>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</si>
  <si>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</si>
  <si>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</si>
  <si>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</si>
  <si>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</si>
  <si>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</si>
  <si>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</si>
  <si>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</si>
  <si>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</si>
  <si>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</si>
  <si>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</si>
  <si>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</si>
  <si>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</si>
  <si>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</si>
  <si>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</si>
  <si>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</si>
  <si>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</si>
  <si>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</si>
  <si>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</si>
  <si>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</si>
  <si>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</si>
  <si>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</si>
  <si>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</si>
  <si>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</si>
  <si>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</si>
  <si>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</si>
  <si>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</si>
  <si>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</si>
  <si>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</si>
  <si>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</si>
  <si>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</si>
  <si>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</si>
  <si>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</si>
  <si>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</si>
  <si>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</si>
  <si>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</si>
  <si>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</si>
  <si>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</si>
  <si>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</si>
  <si>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</si>
  <si>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</si>
  <si>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</si>
  <si>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</si>
  <si>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</si>
  <si>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</si>
  <si>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</si>
  <si>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</si>
  <si>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</si>
  <si>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</si>
  <si>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</si>
  <si>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</si>
  <si>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</si>
  <si>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</si>
  <si>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</si>
  <si>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</si>
  <si>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</si>
  <si>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</si>
  <si>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</si>
  <si>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</si>
  <si>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</si>
  <si>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</si>
  <si>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</si>
  <si>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</si>
  <si>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</si>
  <si>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</si>
  <si>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</si>
  <si>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</si>
  <si>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</si>
  <si>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</si>
  <si>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</si>
  <si>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</si>
  <si>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</si>
  <si>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</si>
  <si>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</si>
  <si>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</si>
  <si>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</si>
  <si>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</si>
  <si>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</si>
  <si>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</si>
  <si>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</si>
  <si>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</si>
  <si>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</si>
  <si>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</si>
  <si>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</si>
  <si>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</si>
  <si>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</si>
  <si>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</si>
  <si>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</si>
  <si>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</si>
  <si>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</si>
  <si>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</si>
  <si>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</si>
  <si>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</si>
  <si>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</si>
  <si>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</si>
  <si>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</si>
  <si>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</si>
  <si>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</si>
  <si>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</si>
  <si>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</si>
  <si>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</si>
  <si>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</si>
  <si>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</si>
  <si>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</si>
  <si>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</si>
  <si>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</si>
  <si>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</si>
  <si>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</si>
  <si>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</si>
  <si>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</si>
  <si>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</si>
  <si>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</si>
  <si>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</si>
  <si>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</si>
  <si>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</si>
  <si>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</si>
  <si>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</si>
  <si>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</si>
  <si>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</si>
  <si>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</si>
  <si>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</si>
  <si>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</si>
  <si>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</si>
  <si>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</si>
  <si>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</si>
  <si>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</si>
  <si>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</si>
  <si>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</si>
  <si>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</si>
  <si>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</si>
  <si>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</si>
  <si>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</si>
  <si>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</si>
  <si>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</si>
  <si>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</si>
  <si>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</si>
  <si>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</si>
  <si>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</si>
  <si>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</si>
  <si>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</si>
  <si>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</si>
  <si>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</si>
  <si>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</si>
  <si>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</si>
  <si>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</si>
  <si>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</si>
  <si>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</si>
  <si>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</si>
  <si>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</si>
  <si>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</si>
  <si>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</si>
  <si>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</si>
  <si>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</si>
  <si>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</si>
  <si>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</si>
  <si>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</si>
  <si>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</si>
  <si>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</si>
  <si>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</si>
  <si>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</si>
  <si>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</si>
  <si>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</si>
  <si>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</si>
  <si>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</si>
  <si>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</si>
  <si>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</si>
  <si>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</si>
  <si>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</si>
  <si>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</si>
  <si>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</si>
  <si>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</si>
  <si>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</si>
  <si>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</si>
  <si>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</si>
  <si>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</si>
  <si>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</si>
  <si>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</si>
  <si>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</si>
  <si>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</si>
  <si>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</si>
  <si>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</si>
  <si>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</si>
  <si>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</si>
  <si>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</si>
  <si>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</si>
  <si>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</si>
  <si>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</si>
  <si>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</si>
  <si>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</si>
  <si>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</si>
  <si>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</si>
  <si>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</si>
  <si>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</si>
  <si>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</si>
  <si>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</si>
  <si>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</si>
  <si>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</si>
  <si>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</si>
  <si>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</si>
  <si>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</si>
  <si>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</si>
  <si>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</si>
  <si>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</si>
  <si>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</si>
  <si>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</si>
  <si>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</si>
  <si>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</si>
  <si>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</si>
  <si>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</si>
  <si>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</si>
  <si>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</si>
  <si>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</si>
  <si>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</si>
  <si>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</si>
  <si>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</si>
  <si>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</si>
  <si>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</si>
  <si>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</si>
  <si>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</si>
  <si>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</si>
  <si>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</si>
  <si>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</si>
  <si>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</si>
  <si>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</si>
  <si>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</si>
  <si>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</si>
  <si>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</si>
  <si>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</si>
  <si>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</si>
  <si>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</si>
  <si>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</si>
  <si>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</si>
  <si>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</si>
  <si>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</si>
  <si>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</si>
  <si>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</si>
  <si>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</si>
  <si>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</si>
  <si>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</si>
  <si>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</si>
  <si>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</si>
  <si>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</si>
  <si>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</si>
  <si>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</si>
  <si>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</si>
  <si>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</si>
  <si>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</si>
  <si>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</si>
  <si>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</si>
  <si>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</si>
  <si>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</si>
  <si>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</si>
  <si>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</si>
  <si>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</si>
  <si>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</si>
  <si>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</si>
  <si>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</si>
  <si>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</si>
  <si>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</si>
  <si>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</si>
  <si>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</si>
  <si>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</si>
  <si>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</si>
  <si>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</si>
  <si>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</si>
  <si>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</si>
  <si>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</si>
  <si>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</si>
  <si>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</si>
  <si>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</si>
  <si>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</si>
  <si>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</si>
  <si>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</si>
  <si>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</si>
  <si>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</si>
  <si>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</si>
  <si>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</si>
  <si>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</si>
  <si>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</si>
  <si>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</si>
  <si>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</si>
  <si>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</si>
  <si>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</si>
  <si>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</si>
  <si>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</si>
  <si>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</si>
  <si>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</si>
  <si>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</si>
  <si>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</si>
  <si>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</si>
  <si>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</si>
  <si>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</si>
  <si>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</si>
  <si>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</si>
  <si>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</si>
  <si>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</si>
  <si>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</si>
  <si>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</si>
  <si>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</si>
  <si>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</si>
  <si>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</si>
  <si>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</si>
  <si>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</si>
  <si>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</si>
  <si>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</si>
  <si>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</si>
  <si>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</si>
  <si>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</si>
  <si>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</si>
  <si>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</si>
  <si>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</si>
  <si>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</si>
  <si>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</si>
  <si>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</si>
  <si>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</si>
  <si>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</si>
  <si>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</si>
  <si>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</si>
  <si>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</si>
  <si>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</si>
  <si>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</si>
  <si>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</si>
  <si>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</si>
  <si>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</si>
  <si>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</si>
  <si>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</si>
  <si>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</si>
  <si>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</si>
  <si>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</si>
  <si>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</si>
  <si>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</si>
  <si>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</si>
  <si>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</si>
  <si>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</si>
  <si>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</si>
  <si>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</si>
  <si>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</si>
  <si>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</si>
  <si>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</si>
  <si>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</si>
  <si>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</si>
  <si>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</si>
  <si>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</si>
  <si>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</si>
  <si>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</si>
  <si>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</si>
  <si>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</si>
  <si>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</si>
  <si>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</si>
  <si>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</si>
  <si>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</si>
  <si>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</si>
  <si>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</si>
  <si>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</si>
  <si>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</si>
  <si>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</si>
  <si>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</si>
  <si>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</si>
  <si>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</si>
  <si>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</si>
  <si>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</si>
  <si>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</si>
  <si>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</si>
  <si>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</si>
  <si>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</si>
  <si>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</si>
  <si>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</si>
  <si>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</si>
  <si>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</si>
  <si>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</si>
  <si>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</si>
  <si>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</si>
  <si>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</si>
  <si>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</si>
  <si>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</si>
  <si>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</si>
  <si>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</si>
  <si>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</si>
  <si>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</si>
  <si>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</si>
  <si>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</si>
  <si>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</si>
  <si>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</si>
  <si>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</si>
  <si>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</si>
  <si>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</si>
  <si>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</si>
  <si>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</si>
  <si>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</si>
  <si>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</si>
  <si>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</si>
  <si>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</si>
  <si>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</si>
  <si>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</si>
  <si>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</si>
  <si>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</si>
  <si>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</si>
  <si>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</si>
  <si>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</si>
  <si>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</si>
  <si>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</si>
  <si>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</si>
  <si>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</si>
  <si>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</si>
  <si>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</si>
  <si>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</si>
  <si>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</si>
  <si>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</si>
  <si>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</si>
  <si>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</si>
  <si>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</si>
  <si>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</si>
  <si>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</si>
  <si>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</si>
  <si>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</si>
  <si>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</si>
  <si>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</si>
  <si>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</si>
  <si>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</si>
  <si>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</si>
  <si>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</si>
  <si>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</si>
  <si>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</si>
  <si>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</si>
  <si>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</si>
  <si>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</si>
  <si>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</si>
  <si>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</si>
  <si>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</si>
  <si>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</si>
  <si>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</si>
  <si>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</si>
  <si>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</si>
  <si>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</si>
  <si>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</si>
  <si>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</si>
  <si>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</si>
  <si>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</si>
  <si>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</si>
  <si>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</si>
  <si>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</si>
  <si>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</si>
  <si>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</si>
  <si>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</si>
  <si>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</si>
  <si>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</si>
  <si>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</si>
  <si>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</si>
  <si>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</si>
  <si>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</si>
  <si>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</si>
  <si>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</si>
  <si>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</si>
  <si>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</si>
  <si>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</si>
  <si>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</si>
  <si>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</si>
  <si>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</si>
  <si>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</si>
  <si>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</si>
  <si>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</si>
  <si>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</si>
  <si>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</si>
  <si>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</si>
  <si>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</si>
  <si>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</si>
  <si>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</si>
  <si>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</si>
  <si>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</si>
  <si>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</si>
  <si>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</si>
  <si>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</si>
  <si>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</si>
  <si>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</si>
  <si>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</si>
  <si>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</si>
  <si>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</si>
  <si>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</si>
  <si>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</si>
  <si>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</si>
  <si>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</si>
  <si>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</si>
  <si>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</si>
  <si>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</si>
  <si>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</si>
  <si>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</si>
  <si>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</si>
  <si>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</si>
  <si>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</si>
  <si>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</si>
  <si>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</si>
  <si>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</si>
  <si>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</si>
  <si>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</si>
  <si>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</si>
  <si>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</si>
  <si>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</si>
  <si>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</si>
  <si>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</si>
  <si>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</si>
  <si>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</si>
  <si>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</si>
  <si>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</si>
  <si>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</si>
  <si>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</si>
  <si>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</si>
  <si>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</si>
  <si>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</si>
  <si>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</si>
  <si>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</si>
  <si>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</si>
  <si>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</si>
  <si>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</si>
  <si>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</si>
  <si>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</si>
  <si>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</si>
  <si>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</si>
  <si>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</si>
  <si>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</si>
  <si>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</si>
  <si>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</si>
  <si>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</si>
  <si>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</si>
  <si>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</si>
  <si>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</si>
  <si>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</si>
  <si>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</si>
  <si>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</si>
  <si>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</si>
  <si>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</si>
  <si>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</si>
  <si>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</si>
  <si>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</si>
  <si>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</si>
  <si>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</si>
  <si>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</si>
  <si>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</si>
  <si>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</si>
  <si>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</si>
  <si>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</si>
  <si>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</si>
  <si>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</si>
  <si>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</si>
  <si>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</si>
  <si>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</si>
  <si>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</si>
  <si>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</si>
  <si>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</si>
  <si>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</si>
  <si>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</si>
  <si>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</si>
  <si>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</si>
  <si>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</si>
  <si>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</si>
  <si>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</si>
  <si>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</si>
  <si>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</si>
  <si>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</si>
  <si>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</si>
  <si>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</si>
  <si>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</si>
  <si>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</si>
  <si>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</si>
  <si>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</si>
  <si>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</si>
  <si>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</si>
  <si>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</si>
  <si>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</si>
  <si>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</si>
  <si>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</si>
  <si>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</si>
  <si>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</si>
  <si>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</si>
  <si>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</si>
  <si>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</si>
  <si>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</si>
  <si>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</si>
  <si>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</si>
  <si>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</si>
  <si>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</si>
  <si>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</si>
  <si>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</si>
  <si>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</si>
  <si>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</si>
  <si>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</si>
  <si>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</si>
  <si>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</si>
  <si>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</si>
  <si>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</si>
  <si>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</si>
  <si>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</si>
  <si>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</si>
  <si>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</si>
  <si>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</si>
  <si>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</si>
  <si>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</si>
  <si>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</si>
  <si>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</si>
  <si>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</si>
  <si>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</si>
  <si>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</si>
  <si>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</si>
  <si>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</si>
  <si>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</si>
  <si>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</si>
  <si>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</si>
  <si>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</si>
  <si>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</si>
  <si>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</si>
  <si>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</si>
  <si>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</si>
  <si>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</si>
  <si>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</si>
  <si>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</si>
  <si>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</si>
  <si>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</si>
  <si>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</si>
  <si>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</si>
  <si>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</si>
  <si>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</si>
  <si>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</si>
  <si>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</si>
  <si>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</si>
  <si>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</si>
  <si>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</si>
  <si>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</si>
  <si>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</si>
  <si>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</si>
  <si>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</si>
  <si>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</si>
  <si>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</si>
  <si>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</si>
  <si>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</si>
  <si>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</si>
  <si>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</si>
  <si>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</si>
  <si>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</si>
  <si>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</si>
  <si>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</si>
  <si>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</si>
  <si>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</si>
  <si>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</si>
  <si>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</si>
  <si>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</si>
  <si>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</si>
  <si>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</si>
  <si>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</si>
  <si>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</si>
  <si>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</si>
  <si>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</si>
  <si>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</si>
  <si>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</si>
  <si>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</si>
  <si>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</si>
  <si>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</si>
  <si>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</si>
  <si>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</si>
  <si>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</si>
  <si>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</si>
  <si>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</si>
  <si>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</si>
  <si>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</si>
  <si>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</si>
  <si>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</si>
  <si>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</si>
  <si>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</si>
  <si>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</si>
  <si>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</si>
  <si>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</si>
  <si>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</si>
  <si>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</si>
  <si>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</si>
  <si>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</si>
  <si>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</si>
  <si>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</si>
  <si>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</si>
  <si>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</si>
  <si>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</si>
  <si>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</si>
  <si>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</si>
  <si>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</si>
  <si>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</si>
  <si>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</si>
  <si>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</si>
  <si>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</si>
  <si>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</si>
  <si>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</si>
  <si>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</si>
  <si>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</si>
  <si>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</si>
  <si>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</si>
  <si>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</si>
  <si>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</si>
  <si>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</si>
  <si>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</si>
  <si>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</si>
  <si>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</si>
  <si>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</si>
  <si>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</si>
  <si>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</si>
  <si>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</si>
  <si>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</si>
  <si>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</si>
  <si>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</si>
  <si>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</si>
  <si>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</si>
  <si>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</si>
  <si>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</si>
  <si>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</si>
  <si>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</si>
  <si>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</si>
  <si>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</si>
  <si>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</si>
  <si>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</si>
  <si>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</si>
  <si>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</si>
  <si>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</si>
  <si>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</si>
  <si>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</si>
  <si>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</si>
  <si>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</si>
  <si>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</si>
  <si>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</si>
  <si>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</si>
  <si>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</si>
  <si>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</si>
  <si>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</si>
  <si>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</si>
  <si>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</si>
  <si>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</si>
  <si>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</si>
  <si>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</si>
  <si>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</si>
  <si>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</si>
  <si>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</si>
  <si>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</si>
  <si>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</si>
  <si>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</si>
  <si>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</si>
  <si>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</si>
  <si>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</si>
  <si>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</si>
  <si>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</si>
  <si>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</si>
  <si>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</si>
  <si>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</si>
  <si>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</si>
  <si>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</si>
  <si>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</si>
  <si>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</si>
  <si>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</si>
  <si>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</si>
  <si>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</si>
  <si>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</si>
  <si>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</si>
  <si>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</si>
  <si>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</si>
  <si>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</si>
  <si>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</si>
  <si>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</si>
  <si>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</si>
  <si>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</si>
  <si>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</si>
  <si>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</si>
  <si>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</si>
  <si>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</si>
  <si>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</si>
  <si>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</si>
  <si>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</si>
  <si>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</si>
  <si>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</si>
  <si>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</si>
  <si>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</si>
  <si>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</si>
  <si>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</si>
  <si>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</si>
  <si>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</si>
  <si>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</si>
  <si>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</si>
  <si>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</si>
  <si>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</si>
  <si>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</si>
  <si>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</si>
  <si>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</si>
  <si>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</si>
  <si>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</si>
  <si>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</si>
  <si>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</si>
  <si>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</si>
  <si>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</si>
  <si>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</si>
  <si>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</si>
  <si>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</si>
  <si>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</si>
  <si>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</si>
  <si>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</si>
  <si>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</si>
  <si>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</si>
  <si>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</si>
  <si>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</si>
  <si>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</si>
  <si>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</si>
  <si>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</si>
  <si>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</si>
  <si>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</si>
  <si>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</si>
  <si>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</si>
  <si>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</si>
  <si>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</si>
  <si>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</si>
  <si>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</si>
  <si>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</si>
  <si>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</si>
  <si>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</si>
  <si>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</si>
  <si>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</si>
  <si>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</si>
  <si>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</si>
  <si>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</si>
  <si>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</si>
  <si>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</si>
  <si>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</si>
  <si>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</si>
  <si>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</si>
  <si>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</si>
  <si>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</si>
  <si>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</si>
  <si>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</si>
  <si>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</si>
  <si>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</si>
  <si>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</si>
  <si>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</si>
  <si>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</si>
  <si>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</si>
  <si>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</si>
  <si>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</si>
  <si>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</si>
  <si>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</si>
  <si>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</si>
  <si>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</si>
  <si>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</si>
  <si>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</si>
  <si>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</si>
  <si>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</si>
  <si>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</si>
  <si>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</si>
  <si>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</si>
  <si>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</si>
  <si>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</si>
  <si>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</si>
  <si>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</si>
  <si>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</si>
  <si>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</si>
  <si>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</si>
  <si>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</si>
  <si>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</si>
  <si>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</si>
  <si>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</si>
  <si>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</si>
  <si>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</si>
  <si>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</si>
  <si>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</si>
  <si>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</si>
  <si>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</si>
  <si>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</si>
  <si>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</si>
  <si>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</si>
  <si>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</si>
  <si>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</si>
  <si>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</si>
  <si>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</si>
  <si>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</si>
  <si>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</si>
  <si>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</si>
  <si>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</si>
  <si>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</si>
  <si>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</si>
  <si>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</si>
  <si>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</si>
  <si>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</si>
  <si>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</si>
  <si>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</si>
  <si>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</si>
  <si>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</si>
  <si>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</si>
  <si>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</si>
  <si>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</si>
  <si>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</si>
  <si>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</si>
  <si>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</si>
  <si>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</si>
  <si>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</si>
  <si>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</si>
  <si>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</si>
  <si>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</si>
  <si>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</si>
  <si>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</si>
  <si>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</si>
  <si>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</si>
  <si>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</si>
  <si>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</si>
  <si>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</si>
  <si>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</si>
  <si>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</si>
  <si>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</si>
  <si>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</si>
  <si>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</si>
  <si>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</si>
  <si>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</si>
  <si>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</si>
  <si>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</si>
  <si>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</si>
  <si>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</si>
  <si>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</si>
  <si>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</si>
  <si>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</si>
  <si>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</si>
  <si>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</si>
  <si>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</si>
  <si>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</si>
  <si>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</si>
  <si>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</si>
  <si>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</si>
  <si>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</si>
  <si>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</si>
  <si>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</si>
  <si>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</si>
  <si>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</si>
  <si>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</si>
  <si>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</si>
  <si>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</si>
  <si>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</si>
  <si>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</si>
  <si>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</si>
  <si>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</si>
  <si>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</si>
  <si>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</si>
  <si>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</si>
  <si>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</si>
  <si>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</si>
  <si>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</si>
  <si>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</si>
  <si>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</si>
  <si>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</si>
  <si>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</si>
  <si>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</si>
  <si>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</si>
  <si>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</si>
  <si>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</si>
  <si>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</si>
  <si>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</si>
  <si>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</si>
  <si>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</si>
  <si>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</si>
  <si>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</si>
  <si>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</si>
  <si>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</si>
  <si>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</si>
  <si>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</si>
  <si>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</si>
  <si>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</si>
  <si>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</si>
  <si>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</si>
  <si>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</si>
  <si>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</si>
  <si>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</si>
  <si>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</si>
  <si>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</si>
  <si>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</si>
  <si>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</si>
  <si>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</si>
  <si>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</si>
  <si>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</si>
  <si>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</si>
  <si>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</si>
  <si>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</si>
  <si>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</si>
  <si>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</si>
  <si>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</si>
  <si>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</si>
  <si>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</si>
  <si>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</si>
  <si>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</si>
  <si>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</si>
  <si>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</si>
  <si>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</si>
  <si>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</si>
  <si>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</si>
  <si>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</si>
  <si>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</si>
  <si>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</si>
  <si>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</si>
  <si>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</si>
  <si>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</si>
  <si>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</si>
  <si>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</si>
  <si>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</si>
  <si>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</si>
  <si>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</si>
  <si>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</si>
  <si>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</si>
  <si>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</si>
  <si>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</si>
  <si>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</si>
  <si>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</si>
  <si>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</si>
  <si>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</si>
  <si>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</si>
  <si>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</si>
  <si>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</si>
  <si>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</si>
  <si>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</si>
  <si>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</si>
  <si>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</si>
  <si>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</si>
  <si>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</si>
  <si>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</si>
  <si>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</si>
  <si>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</si>
  <si>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</si>
  <si>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</si>
  <si>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</si>
  <si>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</si>
  <si>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</si>
  <si>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</si>
  <si>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</si>
  <si>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</si>
  <si>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</si>
  <si>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</si>
  <si>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</si>
  <si>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</si>
  <si>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</si>
  <si>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</si>
  <si>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</si>
  <si>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</si>
  <si>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</si>
  <si>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</si>
  <si>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</si>
  <si>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</si>
  <si>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</si>
  <si>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</si>
  <si>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</si>
  <si>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</si>
  <si>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</si>
  <si>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</si>
  <si>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</si>
  <si>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</si>
  <si>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</si>
  <si>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</si>
  <si>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</si>
  <si>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</si>
  <si>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</si>
  <si>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</si>
  <si>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</si>
  <si>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</si>
  <si>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</si>
  <si>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</si>
  <si>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</si>
  <si>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</si>
  <si>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</si>
  <si>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</si>
  <si>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</si>
  <si>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</si>
  <si>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</si>
  <si>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</si>
  <si>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</si>
  <si>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</si>
  <si>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</si>
  <si>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</si>
  <si>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</si>
  <si>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</si>
  <si>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</si>
  <si>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</si>
  <si>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</si>
  <si>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</si>
  <si>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</si>
  <si>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</si>
  <si>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</si>
  <si>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</si>
  <si>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</si>
  <si>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</si>
  <si>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</si>
  <si>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</si>
  <si>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</si>
  <si>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</si>
  <si>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</si>
  <si>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</si>
  <si>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</si>
  <si>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</si>
  <si>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</si>
  <si>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</si>
  <si>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</si>
  <si>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</si>
  <si>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</si>
  <si>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</si>
  <si>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</si>
  <si>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</si>
  <si>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</si>
  <si>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</si>
  <si>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</si>
  <si>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</si>
  <si>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</si>
  <si>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</si>
  <si>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</si>
  <si>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</si>
  <si>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</si>
  <si>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</si>
  <si>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</si>
  <si>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</si>
  <si>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</si>
  <si>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</si>
  <si>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</si>
  <si>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</si>
  <si>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</si>
  <si>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</si>
  <si>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</si>
  <si>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</si>
  <si>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</si>
  <si>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</si>
  <si>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</si>
  <si>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</si>
  <si>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</si>
  <si>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</si>
  <si>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</si>
  <si>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</si>
  <si>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</si>
  <si>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</si>
  <si>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</si>
  <si>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</si>
  <si>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</si>
  <si>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</si>
  <si>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</si>
  <si>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</si>
  <si>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</si>
  <si>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</si>
  <si>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</si>
  <si>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</si>
  <si>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</si>
  <si>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</si>
  <si>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</si>
  <si>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</si>
  <si>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</si>
  <si>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</si>
  <si>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</si>
  <si>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</si>
  <si>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</si>
  <si>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</si>
  <si>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</si>
  <si>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</si>
  <si>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</si>
  <si>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</si>
  <si>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</si>
  <si>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</si>
  <si>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</si>
  <si>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</si>
  <si>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</si>
  <si>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</si>
  <si>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</si>
  <si>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</si>
  <si>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</si>
  <si>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</si>
  <si>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</si>
  <si>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</si>
  <si>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</si>
  <si>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</si>
  <si>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</si>
  <si>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</si>
  <si>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</si>
  <si>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</si>
  <si>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</si>
  <si>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</si>
  <si>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</si>
  <si>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</si>
  <si>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</si>
  <si>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</si>
  <si>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</si>
  <si>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</si>
  <si>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</si>
  <si>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</si>
  <si>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</si>
  <si>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</si>
  <si>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</si>
  <si>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</si>
  <si>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</si>
  <si>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</si>
  <si>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</si>
  <si>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</si>
  <si>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</si>
  <si>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</si>
  <si>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</si>
  <si>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</si>
  <si>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</si>
  <si>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</si>
  <si>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</si>
  <si>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</si>
  <si>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</si>
  <si>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</si>
  <si>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</si>
  <si>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</si>
  <si>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</si>
  <si>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</si>
  <si>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</si>
  <si>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</si>
  <si>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</si>
  <si>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</si>
  <si>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</si>
  <si>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</si>
  <si>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</si>
  <si>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</si>
  <si>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</si>
  <si>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</si>
  <si>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</si>
  <si>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</si>
  <si>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</si>
  <si>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</si>
  <si>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</si>
  <si>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</si>
  <si>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</si>
  <si>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</si>
  <si>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</si>
  <si>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</si>
  <si>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</si>
  <si>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</si>
  <si>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</si>
  <si>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</si>
  <si>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</si>
  <si>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</si>
  <si>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</si>
  <si>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</si>
  <si>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</si>
  <si>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</si>
  <si>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</si>
  <si>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</si>
  <si>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</si>
  <si>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</si>
  <si>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</si>
  <si>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</si>
  <si>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</si>
  <si>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</si>
  <si>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</si>
  <si>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</si>
  <si>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</si>
  <si>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</si>
  <si>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</si>
  <si>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</si>
  <si>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</si>
  <si>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</si>
  <si>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</si>
  <si>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</si>
  <si>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</si>
  <si>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</si>
  <si>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</si>
  <si>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</si>
  <si>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</si>
  <si>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</si>
  <si>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</si>
  <si>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</si>
  <si>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</si>
  <si>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</si>
  <si>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</si>
  <si>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</si>
  <si>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</si>
  <si>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</si>
  <si>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</si>
  <si>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</si>
  <si>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</si>
  <si>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</si>
  <si>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</si>
  <si>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</si>
  <si>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</si>
  <si>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</si>
  <si>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</si>
  <si>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</si>
  <si>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</si>
  <si>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</si>
  <si>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</si>
  <si>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</si>
  <si>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</si>
  <si>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</si>
  <si>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</si>
  <si>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</si>
  <si>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</si>
  <si>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</si>
  <si>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</si>
  <si>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</si>
  <si>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</si>
  <si>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</si>
  <si>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</si>
  <si>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</si>
  <si>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</si>
  <si>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</si>
  <si>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</si>
  <si>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</si>
  <si>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</si>
  <si>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</si>
  <si>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</si>
  <si>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</si>
  <si>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</si>
  <si>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</si>
  <si>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</si>
  <si>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</si>
  <si>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</si>
  <si>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</si>
  <si>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</si>
  <si>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</si>
  <si>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</si>
  <si>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</si>
  <si>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</si>
  <si>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</si>
  <si>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</si>
  <si>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</si>
  <si>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</si>
  <si>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</si>
  <si>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</si>
  <si>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</si>
  <si>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</si>
  <si>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</si>
  <si>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</si>
  <si>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</si>
  <si>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</si>
  <si>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</si>
  <si>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</si>
  <si>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</si>
  <si>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</si>
  <si>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</si>
  <si>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</si>
  <si>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</si>
  <si>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</si>
  <si>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</si>
  <si>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</si>
  <si>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</si>
  <si>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</si>
  <si>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</si>
  <si>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</si>
  <si>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</si>
  <si>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</si>
  <si>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</si>
  <si>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</si>
  <si>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</si>
  <si>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</si>
  <si>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</si>
  <si>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</si>
  <si>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</si>
  <si>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</si>
  <si>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</si>
  <si>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</si>
  <si>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</si>
  <si>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</si>
  <si>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</si>
  <si>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</si>
  <si>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</si>
  <si>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</si>
  <si>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</si>
  <si>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</si>
  <si>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</si>
  <si>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</si>
  <si>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</si>
  <si>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</si>
  <si>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</si>
  <si>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</si>
  <si>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</si>
  <si>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</si>
  <si>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</si>
  <si>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</si>
  <si>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</si>
  <si>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</si>
  <si>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</si>
  <si>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</si>
  <si>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</si>
  <si>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</si>
  <si>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</si>
  <si>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</si>
  <si>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</si>
  <si>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</si>
  <si>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</si>
  <si>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</si>
  <si>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</si>
  <si>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</si>
  <si>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</si>
  <si>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</si>
  <si>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</si>
  <si>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</si>
  <si>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</si>
  <si>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</si>
  <si>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</si>
  <si>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</si>
  <si>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</si>
  <si>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</si>
  <si>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</si>
  <si>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</si>
  <si>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</si>
  <si>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</si>
  <si>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</si>
  <si>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</si>
  <si>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</si>
  <si>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</si>
  <si>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</si>
  <si>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</si>
  <si>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</si>
  <si>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</si>
  <si>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</si>
  <si>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</si>
  <si>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</si>
  <si>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</si>
  <si>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</si>
  <si>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</si>
  <si>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</si>
  <si>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</si>
  <si>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</si>
  <si>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</si>
  <si>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</si>
  <si>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</si>
  <si>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</si>
  <si>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</si>
  <si>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</si>
  <si>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</si>
  <si>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</si>
  <si>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</si>
  <si>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</si>
  <si>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</si>
  <si>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</si>
  <si>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</si>
  <si>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</si>
  <si>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</si>
  <si>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</si>
  <si>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</si>
  <si>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</si>
  <si>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</si>
  <si>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</si>
  <si>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</si>
  <si>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</si>
  <si>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</si>
  <si>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</si>
  <si>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</si>
  <si>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</si>
  <si>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</si>
  <si>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</si>
  <si>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</si>
  <si>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</si>
  <si>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</si>
  <si>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</si>
  <si>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</si>
  <si>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</si>
  <si>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</si>
  <si>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</si>
  <si>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</si>
  <si>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</si>
  <si>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</si>
  <si>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</si>
  <si>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</si>
  <si>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</si>
  <si>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</si>
  <si>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</si>
  <si>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</si>
  <si>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</si>
  <si>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</si>
  <si>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</si>
  <si>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</si>
  <si>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</si>
  <si>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</si>
  <si>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</si>
  <si>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</si>
  <si>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</si>
  <si>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</si>
  <si>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</si>
  <si>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</si>
  <si>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</si>
  <si>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</si>
  <si>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</si>
  <si>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</si>
  <si>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</si>
  <si>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</si>
  <si>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</si>
  <si>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</si>
  <si>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</si>
  <si>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</si>
  <si>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</si>
  <si>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</si>
  <si>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</si>
  <si>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</si>
  <si>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</si>
  <si>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</si>
  <si>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</si>
  <si>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</si>
  <si>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</si>
  <si>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</si>
  <si>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</si>
  <si>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</si>
  <si>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</si>
  <si>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</si>
  <si>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</si>
  <si>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</si>
  <si>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</si>
  <si>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</si>
  <si>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</si>
  <si>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</si>
  <si>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</si>
  <si>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</si>
  <si>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</si>
  <si>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</si>
  <si>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</si>
  <si>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</si>
  <si>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</si>
  <si>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</si>
  <si>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</si>
  <si>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</si>
  <si>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</si>
  <si>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</si>
  <si>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</si>
  <si>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</si>
  <si>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</si>
  <si>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</si>
  <si>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</si>
  <si>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</si>
  <si>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</si>
  <si>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</si>
  <si>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</si>
  <si>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</si>
  <si>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</si>
  <si>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</si>
  <si>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</si>
  <si>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</si>
  <si>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</si>
  <si>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</si>
  <si>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</si>
  <si>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</si>
  <si>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</si>
  <si>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</si>
  <si>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</si>
  <si>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</si>
  <si>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</si>
  <si>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</si>
  <si>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</si>
  <si>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</si>
  <si>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</si>
  <si>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</si>
  <si>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</si>
  <si>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</si>
  <si>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</si>
  <si>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</si>
  <si>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</si>
  <si>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</si>
  <si>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</si>
  <si>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</si>
  <si>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</si>
  <si>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</si>
  <si>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</si>
  <si>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</si>
  <si>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</si>
  <si>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</si>
  <si>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</si>
  <si>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</si>
  <si>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</si>
  <si>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</si>
  <si>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</si>
  <si>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</si>
  <si>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</si>
  <si>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</si>
  <si>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</si>
  <si>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</si>
  <si>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</si>
  <si>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</si>
  <si>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</si>
  <si>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</si>
  <si>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</si>
  <si>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</si>
  <si>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</si>
  <si>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</si>
  <si>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</si>
  <si>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</si>
  <si>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</si>
  <si>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</si>
  <si>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</si>
  <si>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</si>
  <si>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</si>
  <si>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</si>
  <si>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</si>
  <si>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</si>
  <si>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</si>
  <si>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</si>
  <si>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</si>
  <si>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</si>
  <si>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</si>
  <si>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</si>
  <si>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</si>
  <si>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</si>
  <si>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</si>
  <si>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</si>
  <si>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</si>
  <si>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</si>
  <si>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</si>
  <si>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</si>
  <si>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</si>
  <si>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</si>
  <si>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</si>
  <si>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</si>
  <si>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</si>
  <si>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</si>
  <si>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</si>
  <si>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</si>
  <si>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</si>
  <si>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</si>
  <si>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</si>
  <si>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</si>
  <si>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</si>
  <si>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</si>
  <si>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</si>
  <si>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</si>
  <si>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</si>
  <si>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</si>
  <si>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</si>
  <si>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</si>
  <si>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</si>
  <si>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</si>
  <si>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</si>
  <si>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</si>
  <si>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</si>
  <si>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</si>
  <si>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</si>
  <si>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</si>
  <si>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</si>
  <si>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</si>
  <si>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</si>
  <si>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</si>
  <si>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</si>
  <si>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</si>
  <si>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</si>
  <si>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</si>
  <si>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</si>
  <si>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</si>
  <si>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</si>
  <si>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</si>
  <si>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</si>
  <si>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</si>
  <si>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</si>
  <si>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</si>
  <si>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</si>
  <si>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</si>
  <si>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</si>
  <si>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</si>
  <si>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</si>
  <si>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</si>
  <si>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</si>
  <si>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</si>
  <si>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</si>
  <si>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</si>
  <si>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</si>
  <si>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</si>
  <si>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</si>
  <si>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</si>
  <si>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</si>
  <si>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</si>
  <si>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</si>
  <si>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</si>
  <si>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</si>
  <si>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</si>
  <si>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</si>
  <si>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</si>
  <si>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</si>
  <si>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</si>
  <si>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</si>
  <si>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</si>
  <si>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</si>
  <si>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</si>
  <si>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</si>
  <si>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</si>
  <si>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</si>
  <si>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</si>
  <si>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</si>
  <si>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</si>
  <si>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</si>
  <si>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</si>
  <si>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</si>
  <si>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</si>
  <si>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</si>
  <si>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</si>
  <si>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</si>
  <si>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</si>
  <si>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</si>
  <si>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</si>
  <si>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</si>
  <si>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</si>
  <si>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</si>
  <si>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</si>
  <si>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</si>
  <si>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</si>
  <si>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</si>
  <si>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</si>
  <si>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</si>
  <si>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</si>
  <si>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</si>
  <si>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</si>
  <si>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</si>
  <si>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</si>
  <si>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</si>
  <si>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</si>
  <si>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</si>
  <si>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</si>
  <si>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</si>
  <si>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</si>
  <si>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</si>
  <si>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</si>
  <si>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</si>
  <si>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</si>
  <si>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</si>
  <si>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</si>
  <si>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</si>
  <si>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</si>
  <si>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</si>
  <si>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</si>
  <si>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</si>
  <si>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</si>
  <si>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</si>
  <si>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</si>
  <si>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</si>
  <si>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</si>
  <si>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</si>
  <si>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</si>
  <si>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</si>
  <si>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</si>
  <si>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</si>
  <si>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</si>
  <si>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</si>
  <si>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</si>
  <si>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</si>
  <si>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</si>
  <si>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</si>
  <si>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</si>
  <si>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</si>
  <si>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</si>
  <si>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</si>
  <si>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</si>
  <si>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</si>
  <si>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</si>
  <si>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</si>
  <si>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</si>
  <si>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</si>
  <si>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</si>
  <si>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</si>
  <si>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</si>
  <si>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</si>
  <si>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</si>
  <si>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</si>
  <si>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</si>
  <si>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</si>
  <si>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</si>
  <si>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</si>
  <si>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</si>
  <si>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</si>
  <si>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</si>
  <si>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</si>
  <si>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</si>
  <si>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</si>
  <si>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</si>
  <si>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</si>
  <si>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</si>
  <si>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</si>
  <si>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</si>
  <si>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</si>
  <si>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</si>
  <si>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</si>
  <si>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</si>
  <si>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</si>
  <si>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</si>
  <si>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</si>
  <si>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</si>
  <si>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</si>
  <si>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</si>
  <si>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</si>
  <si>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</si>
  <si>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</si>
  <si>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</si>
  <si>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</si>
  <si>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</si>
  <si>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</si>
  <si>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</si>
  <si>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</si>
  <si>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</si>
  <si>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</si>
  <si>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</si>
  <si>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</si>
  <si>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</si>
  <si>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</si>
  <si>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</si>
  <si>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</si>
  <si>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</si>
  <si>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</si>
  <si>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</si>
  <si>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</si>
  <si>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</si>
  <si>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</si>
  <si>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</si>
  <si>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</si>
  <si>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</si>
  <si>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</si>
  <si>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</si>
  <si>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</si>
  <si>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</si>
  <si>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</si>
  <si>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</si>
  <si>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</si>
  <si>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</si>
  <si>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</si>
  <si>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</si>
  <si>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</si>
  <si>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</si>
  <si>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</si>
  <si>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</si>
  <si>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</si>
  <si>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</si>
  <si>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</si>
  <si>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</si>
  <si>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</si>
  <si>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</si>
  <si>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</si>
  <si>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</si>
  <si>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</si>
  <si>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</si>
  <si>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</si>
  <si>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</si>
  <si>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</si>
  <si>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</si>
  <si>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</si>
  <si>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</si>
  <si>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</si>
  <si>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</si>
  <si>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</si>
  <si>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</si>
  <si>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</si>
  <si>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</si>
  <si>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</si>
  <si>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</si>
  <si>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</si>
  <si>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</si>
  <si>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</si>
  <si>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</si>
  <si>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</si>
  <si>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</si>
  <si>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</si>
  <si>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</si>
  <si>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</si>
  <si>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</si>
  <si>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</si>
  <si>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</si>
  <si>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</si>
  <si>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</si>
  <si>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</si>
  <si>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</si>
  <si>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</si>
  <si>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</si>
  <si>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</si>
  <si>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</si>
  <si>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</si>
  <si>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</si>
  <si>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</si>
  <si>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</si>
  <si>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</si>
  <si>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</si>
  <si>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</si>
  <si>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</si>
  <si>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</si>
  <si>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</si>
  <si>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</si>
  <si>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</si>
  <si>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</si>
  <si>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</si>
  <si>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</si>
  <si>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</si>
  <si>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</si>
  <si>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</si>
  <si>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</si>
  <si>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</si>
  <si>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</si>
  <si>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</si>
  <si>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</si>
  <si>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</si>
  <si>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</si>
  <si>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</si>
  <si>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</si>
  <si>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</si>
  <si>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</si>
  <si>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</si>
  <si>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</si>
  <si>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</si>
  <si>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</si>
  <si>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</si>
  <si>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</si>
  <si>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</si>
  <si>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</si>
  <si>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</si>
  <si>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</si>
  <si>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</si>
  <si>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</si>
  <si>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</si>
  <si>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</si>
  <si>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</si>
  <si>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</si>
  <si>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</si>
  <si>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</si>
  <si>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</si>
  <si>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</si>
  <si>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</si>
  <si>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</si>
  <si>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</si>
  <si>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</si>
  <si>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</si>
  <si>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</si>
  <si>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</si>
  <si>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</si>
  <si>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</si>
  <si>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</si>
  <si>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</si>
  <si>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</si>
  <si>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</si>
  <si>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</si>
  <si>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</si>
  <si>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</si>
  <si>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</si>
  <si>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</si>
  <si>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</si>
  <si>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</si>
  <si>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</si>
  <si>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</si>
  <si>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</si>
  <si>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</si>
  <si>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</si>
  <si>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</si>
  <si>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</si>
  <si>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</si>
  <si>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</si>
  <si>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</si>
  <si>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</si>
  <si>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</si>
  <si>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</si>
  <si>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</si>
  <si>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</si>
  <si>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</si>
  <si>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</si>
  <si>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</si>
  <si>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</si>
  <si>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</si>
  <si>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</si>
  <si>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</si>
  <si>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</si>
  <si>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</si>
  <si>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</si>
  <si>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</si>
  <si>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</si>
  <si>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</si>
  <si>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</si>
  <si>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</si>
  <si>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</si>
  <si>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</si>
  <si>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</si>
  <si>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</si>
  <si>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</si>
  <si>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</si>
  <si>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</si>
  <si>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</si>
  <si>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</si>
  <si>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</si>
  <si>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</si>
  <si>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</si>
  <si>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</si>
  <si>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</si>
  <si>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</si>
  <si>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</si>
  <si>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</si>
  <si>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</si>
  <si>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</si>
  <si>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</si>
  <si>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</si>
  <si>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</si>
  <si>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</si>
  <si>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</si>
  <si>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</si>
  <si>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</si>
  <si>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</si>
  <si>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</si>
  <si>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</si>
  <si>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</si>
  <si>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</si>
  <si>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</si>
  <si>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</si>
  <si>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</si>
  <si>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</si>
  <si>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</si>
  <si>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</si>
  <si>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</si>
  <si>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</si>
  <si>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</si>
  <si>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</si>
  <si>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</si>
  <si>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</si>
  <si>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</si>
  <si>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</si>
  <si>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</si>
  <si>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</si>
  <si>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</si>
  <si>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</si>
  <si>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</si>
  <si>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</si>
  <si>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</si>
  <si>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</si>
  <si>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</si>
  <si>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</si>
  <si>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</si>
  <si>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</si>
  <si>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</si>
  <si>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</si>
  <si>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</si>
  <si>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</si>
  <si>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</si>
  <si>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</si>
  <si>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</si>
  <si>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</si>
  <si>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</si>
  <si>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</si>
  <si>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</si>
  <si>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</si>
  <si>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</si>
  <si>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</si>
  <si>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</si>
  <si>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</si>
  <si>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</si>
  <si>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</si>
  <si>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</si>
  <si>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</si>
  <si>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</si>
  <si>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</si>
  <si>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</si>
  <si>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</si>
  <si>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</si>
  <si>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</si>
  <si>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</si>
  <si>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</si>
  <si>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</si>
  <si>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</si>
  <si>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</si>
  <si>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</si>
  <si>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</si>
  <si>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</si>
  <si>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</si>
  <si>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</si>
  <si>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</si>
  <si>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</si>
  <si>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</si>
  <si>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</si>
  <si>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</si>
  <si>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</si>
  <si>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</si>
  <si>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</si>
  <si>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</si>
  <si>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</si>
  <si>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</si>
  <si>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</si>
  <si>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</si>
  <si>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</si>
  <si>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</si>
  <si>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</si>
  <si>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</si>
  <si>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</si>
  <si>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</si>
  <si>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</si>
  <si>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</si>
  <si>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</si>
  <si>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</si>
  <si>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</si>
  <si>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</si>
  <si>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</si>
  <si>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</si>
  <si>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</si>
  <si>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</si>
  <si>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</si>
  <si>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</si>
  <si>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</si>
  <si>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</si>
  <si>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</si>
  <si>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</si>
  <si>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</si>
  <si>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</si>
  <si>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</si>
  <si>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</si>
  <si>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</si>
  <si>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</si>
  <si>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</si>
  <si>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</si>
  <si>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</si>
  <si>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</si>
  <si>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</si>
  <si>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</si>
  <si>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</si>
  <si>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</si>
  <si>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</si>
  <si>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</si>
  <si>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</si>
  <si>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</si>
  <si>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</si>
  <si>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</si>
  <si>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</si>
  <si>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</si>
  <si>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</si>
  <si>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</si>
  <si>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</si>
  <si>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</si>
  <si>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</si>
  <si>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</si>
  <si>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</si>
  <si>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</si>
  <si>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</si>
  <si>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</si>
  <si>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</si>
  <si>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</si>
  <si>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</si>
  <si>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</si>
  <si>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</si>
  <si>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</si>
  <si>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</si>
  <si>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</si>
  <si>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</si>
  <si>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</si>
  <si>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</si>
  <si>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</si>
  <si>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</si>
  <si>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</si>
  <si>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</si>
  <si>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</si>
  <si>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</si>
  <si>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</si>
  <si>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</si>
  <si>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</si>
  <si>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</si>
  <si>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</si>
  <si>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</si>
  <si>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</si>
  <si>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</si>
  <si>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</si>
  <si>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</si>
  <si>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</si>
  <si>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</si>
  <si>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</si>
  <si>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</si>
  <si>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</si>
  <si>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</si>
  <si>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</si>
  <si>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</si>
  <si>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</si>
  <si>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</si>
  <si>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</si>
  <si>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</si>
  <si>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</si>
  <si>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</si>
  <si>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</si>
  <si>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</si>
  <si>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</si>
  <si>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</si>
  <si>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</si>
  <si>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</si>
  <si>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</si>
  <si>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</si>
  <si>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</si>
  <si>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</si>
  <si>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</si>
  <si>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</si>
  <si>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</si>
  <si>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</si>
  <si>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</si>
  <si>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</si>
  <si>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</si>
  <si>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</si>
  <si>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</si>
  <si>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</si>
  <si>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</si>
  <si>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</si>
  <si>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</si>
  <si>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</si>
  <si>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</si>
  <si>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</si>
  <si>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</si>
  <si>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</si>
  <si>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</si>
  <si>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</si>
  <si>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</si>
  <si>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</si>
  <si>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</si>
  <si>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</si>
  <si>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</si>
  <si>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</si>
  <si>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</si>
  <si>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</si>
  <si>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</si>
  <si>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</si>
  <si>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</si>
  <si>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</si>
  <si>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</si>
  <si>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</si>
  <si>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</si>
  <si>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</si>
  <si>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</si>
  <si>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</si>
  <si>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</si>
  <si>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</si>
  <si>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</si>
  <si>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</si>
  <si>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</si>
  <si>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</si>
  <si>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</si>
  <si>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</si>
  <si>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</si>
  <si>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</si>
  <si>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</si>
  <si>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</si>
  <si>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</si>
  <si>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</si>
  <si>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</si>
  <si>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</si>
  <si>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</si>
  <si>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</si>
  <si>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</si>
  <si>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</si>
  <si>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</si>
  <si>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</si>
  <si>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</si>
  <si>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</si>
  <si>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</si>
  <si>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</si>
  <si>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</si>
  <si>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</si>
  <si>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</si>
  <si>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</si>
  <si>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</si>
  <si>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</si>
  <si>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</si>
  <si>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</si>
  <si>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</si>
  <si>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</si>
  <si>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</si>
  <si>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</si>
  <si>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</si>
  <si>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</si>
  <si>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</si>
  <si>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</si>
  <si>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</si>
  <si>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</si>
  <si>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</si>
  <si>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</si>
  <si>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</si>
  <si>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</si>
  <si>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</si>
  <si>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</si>
  <si>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</si>
  <si>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</si>
  <si>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</si>
  <si>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</si>
  <si>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</si>
  <si>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</si>
  <si>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</si>
  <si>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</si>
  <si>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</si>
  <si>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</si>
  <si>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</si>
  <si>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</si>
  <si>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</si>
  <si>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</si>
  <si>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</si>
  <si>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</si>
  <si>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</si>
  <si>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</si>
  <si>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</si>
  <si>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</si>
  <si>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</si>
  <si>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</si>
  <si>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</si>
  <si>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</si>
  <si>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</si>
  <si>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</si>
  <si>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</si>
  <si>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</si>
  <si>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</si>
  <si>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</si>
  <si>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</si>
  <si>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</si>
  <si>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</si>
  <si>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</si>
  <si>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</si>
  <si>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</si>
  <si>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</si>
  <si>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</si>
  <si>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</si>
  <si>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</si>
  <si>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</si>
  <si>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</si>
  <si>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</si>
  <si>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</si>
  <si>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</si>
  <si>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</si>
  <si>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</si>
  <si>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</si>
  <si>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</si>
  <si>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</si>
  <si>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</si>
  <si>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</si>
  <si>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</si>
  <si>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</si>
  <si>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</si>
  <si>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</si>
  <si>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</si>
  <si>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</si>
  <si>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</si>
  <si>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</si>
  <si>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</si>
  <si>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</si>
  <si>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</si>
  <si>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</si>
  <si>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</si>
  <si>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</si>
  <si>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</si>
  <si>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</si>
  <si>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</si>
  <si>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</si>
  <si>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</si>
  <si>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</si>
  <si>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</si>
  <si>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</si>
  <si>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</si>
  <si>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</si>
  <si>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</si>
  <si>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</si>
  <si>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</si>
  <si>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</si>
  <si>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</si>
  <si>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</si>
  <si>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</si>
  <si>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</si>
  <si>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</si>
  <si>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</si>
  <si>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</si>
  <si>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</si>
  <si>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</si>
  <si>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</si>
  <si>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</si>
  <si>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</si>
  <si>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</si>
  <si>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</si>
  <si>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</si>
  <si>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</si>
  <si>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</si>
  <si>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</si>
  <si>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</si>
  <si>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</si>
  <si>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</si>
  <si>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</si>
  <si>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</si>
  <si>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</si>
  <si>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</si>
  <si>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</si>
  <si>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</si>
  <si>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</si>
  <si>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</si>
  <si>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</si>
  <si>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</si>
  <si>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</si>
  <si>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</si>
  <si>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</si>
  <si>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</si>
  <si>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</si>
  <si>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</si>
  <si>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</si>
  <si>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</si>
  <si>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</si>
  <si>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</si>
  <si>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</si>
  <si>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</si>
  <si>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</si>
  <si>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</si>
  <si>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</si>
  <si>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</si>
  <si>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</si>
  <si>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</si>
  <si>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</si>
  <si>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</si>
  <si>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</si>
  <si>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</si>
  <si>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</si>
  <si>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</si>
  <si>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</si>
  <si>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</si>
  <si>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</si>
  <si>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</si>
  <si>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</si>
  <si>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</si>
  <si>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</si>
  <si>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</si>
  <si>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</si>
  <si>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</si>
  <si>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</si>
  <si>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</si>
  <si>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</si>
  <si>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</si>
  <si>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</si>
  <si>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</si>
  <si>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</si>
  <si>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</si>
  <si>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</si>
  <si>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</si>
  <si>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</si>
  <si>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</si>
  <si>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</si>
  <si>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</si>
  <si>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</si>
  <si>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</si>
  <si>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</si>
  <si>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</si>
  <si>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</si>
  <si>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</si>
  <si>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</si>
  <si>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</si>
  <si>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</si>
  <si>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</si>
  <si>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</si>
  <si>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</si>
  <si>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</si>
  <si>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</si>
  <si>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</si>
  <si>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</si>
  <si>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</si>
  <si>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</si>
  <si>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</si>
  <si>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</si>
  <si>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</si>
  <si>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</si>
  <si>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</si>
  <si>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</si>
  <si>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</si>
  <si>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</si>
  <si>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</si>
  <si>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</si>
  <si>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</si>
  <si>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</si>
  <si>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</si>
  <si>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</si>
  <si>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</si>
  <si>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</si>
  <si>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</si>
  <si>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</si>
  <si>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</si>
  <si>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</si>
  <si>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</si>
  <si>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</si>
  <si>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</si>
  <si>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</si>
  <si>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</si>
  <si>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</si>
  <si>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</si>
  <si>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</si>
  <si>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</si>
  <si>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</si>
  <si>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</si>
  <si>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</si>
  <si>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</si>
  <si>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</si>
  <si>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</si>
  <si>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</si>
  <si>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</si>
  <si>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</si>
  <si>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</si>
  <si>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</si>
  <si>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</si>
  <si>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</si>
  <si>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</si>
  <si>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</si>
  <si>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</si>
  <si>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</si>
  <si>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</si>
  <si>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</si>
  <si>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</si>
  <si>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</si>
  <si>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</si>
  <si>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</si>
  <si>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</si>
  <si>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</si>
  <si>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</si>
  <si>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</si>
  <si>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</si>
  <si>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</si>
  <si>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</si>
  <si>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</si>
  <si>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</si>
  <si>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</si>
  <si>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</si>
  <si>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</si>
  <si>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</si>
  <si>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</si>
  <si>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</si>
  <si>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</si>
  <si>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</si>
  <si>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</si>
  <si>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</si>
  <si>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</si>
  <si>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</si>
  <si>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</si>
  <si>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</si>
  <si>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</si>
  <si>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</si>
  <si>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</si>
  <si>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</si>
  <si>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</si>
  <si>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</si>
  <si>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</si>
  <si>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</si>
  <si>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</si>
  <si>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</si>
  <si>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</si>
  <si>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</si>
  <si>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</si>
  <si>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</si>
  <si>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</si>
  <si>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</si>
  <si>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</si>
  <si>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</si>
  <si>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</si>
  <si>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</si>
  <si>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</si>
  <si>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</si>
  <si>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</si>
  <si>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</si>
  <si>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</si>
  <si>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</si>
  <si>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</si>
  <si>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</si>
  <si>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</si>
  <si>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</si>
  <si>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</si>
  <si>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</si>
  <si>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</si>
  <si>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</si>
  <si>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</si>
  <si>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</si>
  <si>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</si>
  <si>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</si>
  <si>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</si>
  <si>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</si>
  <si>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</si>
  <si>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</si>
  <si>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</si>
  <si>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</si>
  <si>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</si>
  <si>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</si>
  <si>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</si>
  <si>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</si>
  <si>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</si>
  <si>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</si>
  <si>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</si>
  <si>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</si>
  <si>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</si>
  <si>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</si>
  <si>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</si>
  <si>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</si>
  <si>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</si>
  <si>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</si>
  <si>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</si>
  <si>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</si>
  <si>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</si>
  <si>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</si>
  <si>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</si>
  <si>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</si>
  <si>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</si>
  <si>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</si>
  <si>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</si>
  <si>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</si>
  <si>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</si>
  <si>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</si>
  <si>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</si>
  <si>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</si>
  <si>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</si>
  <si>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</si>
  <si>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</si>
  <si>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</si>
  <si>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</si>
  <si>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</si>
  <si>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</si>
  <si>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</si>
  <si>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</si>
  <si>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</si>
  <si>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</si>
  <si>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</si>
  <si>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</si>
  <si>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</si>
  <si>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</si>
  <si>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</si>
  <si>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</si>
  <si>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</si>
  <si>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</si>
  <si>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</si>
  <si>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</si>
  <si>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</si>
  <si>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</si>
  <si>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</si>
  <si>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</si>
  <si>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</si>
  <si>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</si>
  <si>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</si>
  <si>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</si>
  <si>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</si>
  <si>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</si>
  <si>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</si>
  <si>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</si>
  <si>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</si>
  <si>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</si>
  <si>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</si>
  <si>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</si>
  <si>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</si>
  <si>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</si>
  <si>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</si>
  <si>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</si>
  <si>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</si>
  <si>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</si>
  <si>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</si>
  <si>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</si>
  <si>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</si>
  <si>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</si>
  <si>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</si>
  <si>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</si>
  <si>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</si>
  <si>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</si>
  <si>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</si>
  <si>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</si>
  <si>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</si>
  <si>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</si>
  <si>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</si>
  <si>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</si>
  <si>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</si>
  <si>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</si>
  <si>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</si>
  <si>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</si>
  <si>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</si>
  <si>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</si>
  <si>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</si>
  <si>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</si>
  <si>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</si>
  <si>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</si>
  <si>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</si>
  <si>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</si>
  <si>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</si>
  <si>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</si>
  <si>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</si>
  <si>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</si>
  <si>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</si>
  <si>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</si>
  <si>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</si>
  <si>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</si>
  <si>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</si>
  <si>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</si>
  <si>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</si>
  <si>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</si>
  <si>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</si>
  <si>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</si>
  <si>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</si>
  <si>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</si>
  <si>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</si>
  <si>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</si>
  <si>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</si>
  <si>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</si>
  <si>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</si>
  <si>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</si>
  <si>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</si>
  <si>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</si>
  <si>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</si>
  <si>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</si>
  <si>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</si>
  <si>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</si>
  <si>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</si>
  <si>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</si>
  <si>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</si>
  <si>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</si>
  <si>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</si>
  <si>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</si>
  <si>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</si>
  <si>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</si>
  <si>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</si>
  <si>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</si>
  <si>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</si>
  <si>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</si>
  <si>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</si>
  <si>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</si>
  <si>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</si>
  <si>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</si>
  <si>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</si>
  <si>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</si>
  <si>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</si>
  <si>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</si>
  <si>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</si>
  <si>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</si>
  <si>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</si>
  <si>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</si>
  <si>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</si>
  <si>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</si>
  <si>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</si>
  <si>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</si>
  <si>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</si>
  <si>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</si>
  <si>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</si>
  <si>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</si>
  <si>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</si>
  <si>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</si>
  <si>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</si>
  <si>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</si>
  <si>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</si>
  <si>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</si>
  <si>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</si>
  <si>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</si>
  <si>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</si>
  <si>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</si>
  <si>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</si>
  <si>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</si>
  <si>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</si>
  <si>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</si>
  <si>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</si>
  <si>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</si>
  <si>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</si>
  <si>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</si>
  <si>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</si>
  <si>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</si>
  <si>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</si>
  <si>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</si>
  <si>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</si>
  <si>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</si>
  <si>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</si>
  <si>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</si>
  <si>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</si>
  <si>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</si>
  <si>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</si>
  <si>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</si>
  <si>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</si>
  <si>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</si>
  <si>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</si>
  <si>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</si>
  <si>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</si>
  <si>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</si>
  <si>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</si>
  <si>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</si>
  <si>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</si>
  <si>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</si>
  <si>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</si>
  <si>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</si>
  <si>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</si>
  <si>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</si>
  <si>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</si>
  <si>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</si>
  <si>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</si>
  <si>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</si>
  <si>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</si>
  <si>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</si>
  <si>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</si>
  <si>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</si>
  <si>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</si>
  <si>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</si>
  <si>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</si>
  <si>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</si>
  <si>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</si>
  <si>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</si>
  <si>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</si>
  <si>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</si>
  <si>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</si>
  <si>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</si>
  <si>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</si>
  <si>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</si>
  <si>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</si>
  <si>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</si>
  <si>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</si>
  <si>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</si>
  <si>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</si>
  <si>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</si>
  <si>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</si>
  <si>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</si>
  <si>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</si>
  <si>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</si>
  <si>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</si>
  <si>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</si>
  <si>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</si>
  <si>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</si>
  <si>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</si>
  <si>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</si>
  <si>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</si>
  <si>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</si>
  <si>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</si>
  <si>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</si>
  <si>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</si>
  <si>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</si>
  <si>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</si>
  <si>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</si>
  <si>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</si>
  <si>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</si>
  <si>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</si>
  <si>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</si>
  <si>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</si>
  <si>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</si>
  <si>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</si>
  <si>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</si>
  <si>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</si>
  <si>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</si>
  <si>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</si>
  <si>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</si>
  <si>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</si>
  <si>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</si>
  <si>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</si>
  <si>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</si>
  <si>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</si>
  <si>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</si>
  <si>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</si>
  <si>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</si>
  <si>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</si>
  <si>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</si>
  <si>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</si>
  <si>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</si>
  <si>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</si>
  <si>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</si>
  <si>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</si>
  <si>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</si>
  <si>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</si>
  <si>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</si>
  <si>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</si>
  <si>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</si>
  <si>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</si>
  <si>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</si>
  <si>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</si>
  <si>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</si>
  <si>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</si>
  <si>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</si>
  <si>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</si>
  <si>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</si>
  <si>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</si>
  <si>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</si>
  <si>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</si>
  <si>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</si>
  <si>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</si>
  <si>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</si>
  <si>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</si>
  <si>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</si>
  <si>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</si>
  <si>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</si>
  <si>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</si>
  <si>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</si>
  <si>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</si>
  <si>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</si>
  <si>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</si>
  <si>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</si>
  <si>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</si>
  <si>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</si>
  <si>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</si>
  <si>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</si>
  <si>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</si>
  <si>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</si>
  <si>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</si>
  <si>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</si>
  <si>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</si>
  <si>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</si>
  <si>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</si>
  <si>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</si>
  <si>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</si>
  <si>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</si>
  <si>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</si>
  <si>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</si>
  <si>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</si>
  <si>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</si>
  <si>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</si>
  <si>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</si>
  <si>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</si>
  <si>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</si>
  <si>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</si>
  <si>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</si>
  <si>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</si>
  <si>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</si>
  <si>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</si>
  <si>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</si>
  <si>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</si>
  <si>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</si>
  <si>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</si>
  <si>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</si>
  <si>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</si>
  <si>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</si>
  <si>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</si>
  <si>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</si>
  <si>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</si>
  <si>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</si>
  <si>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</si>
  <si>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</si>
  <si>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</si>
  <si>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</si>
  <si>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</si>
  <si>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</si>
  <si>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</si>
  <si>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</si>
  <si>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</si>
  <si>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</si>
  <si>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</si>
  <si>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</si>
  <si>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</si>
  <si>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</si>
  <si>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</si>
  <si>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</si>
  <si>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</si>
  <si>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</si>
  <si>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</si>
  <si>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</si>
  <si>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</si>
  <si>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</si>
  <si>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</si>
  <si>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</si>
  <si>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</si>
  <si>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</si>
  <si>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</si>
  <si>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</si>
  <si>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</si>
  <si>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</si>
  <si>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</si>
  <si>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</si>
  <si>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</si>
  <si>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</si>
  <si>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</si>
  <si>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</si>
  <si>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</si>
  <si>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</si>
  <si>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</si>
  <si>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</si>
  <si>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</si>
  <si>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</si>
  <si>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</si>
  <si>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</si>
  <si>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</si>
  <si>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</si>
  <si>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</si>
  <si>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</si>
  <si>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</si>
  <si>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</si>
  <si>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</si>
  <si>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</si>
  <si>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</si>
  <si>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</si>
  <si>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</si>
  <si>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</si>
  <si>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</si>
  <si>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</si>
  <si>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</si>
  <si>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</si>
  <si>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</si>
  <si>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</si>
  <si>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</si>
  <si>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</si>
  <si>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</si>
  <si>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</si>
  <si>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</si>
  <si>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</si>
  <si>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</si>
  <si>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</si>
  <si>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</si>
  <si>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</si>
  <si>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</si>
  <si>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</si>
  <si>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</si>
  <si>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</si>
  <si>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</si>
  <si>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</si>
  <si>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</si>
  <si>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</si>
  <si>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</si>
  <si>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</si>
  <si>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</si>
  <si>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</si>
  <si>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</si>
  <si>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</si>
  <si>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</si>
  <si>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</si>
  <si>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</si>
  <si>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</si>
  <si>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</si>
  <si>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</si>
  <si>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</si>
  <si>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</si>
  <si>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</si>
  <si>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</si>
  <si>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</si>
  <si>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</si>
  <si>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</si>
  <si>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</si>
  <si>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</si>
  <si>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</si>
  <si>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</si>
  <si>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</si>
  <si>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</si>
  <si>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</si>
  <si>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</si>
  <si>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</si>
  <si>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</si>
  <si>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</si>
  <si>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</si>
  <si>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</si>
  <si>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</si>
  <si>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</si>
  <si>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</si>
  <si>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</si>
  <si>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</si>
  <si>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</si>
  <si>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</si>
  <si>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</si>
  <si>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</si>
  <si>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</si>
  <si>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</si>
  <si>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</si>
  <si>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</si>
  <si>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</si>
  <si>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</si>
  <si>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</si>
  <si>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</si>
  <si>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</si>
  <si>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</si>
  <si>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</si>
  <si>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</si>
  <si>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</si>
  <si>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</si>
  <si>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</si>
  <si>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</si>
  <si>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</si>
  <si>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</si>
  <si>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</si>
  <si>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</si>
  <si>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</si>
  <si>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</si>
  <si>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</si>
  <si>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</si>
  <si>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</si>
  <si>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</si>
  <si>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</si>
  <si>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</si>
  <si>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</si>
  <si>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</si>
  <si>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</si>
  <si>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</si>
  <si>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</si>
  <si>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</si>
  <si>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</si>
  <si>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</si>
  <si>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</si>
  <si>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</si>
  <si>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</si>
  <si>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</si>
  <si>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</si>
  <si>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</si>
  <si>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</si>
  <si>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</si>
  <si>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</si>
  <si>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</si>
  <si>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</si>
  <si>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</si>
  <si>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</si>
  <si>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</si>
  <si>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</si>
  <si>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</si>
  <si>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</si>
  <si>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</si>
  <si>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</si>
  <si>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</si>
  <si>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</si>
  <si>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</si>
  <si>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</si>
  <si>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</si>
  <si>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</si>
  <si>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</si>
  <si>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</si>
  <si>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</si>
  <si>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</si>
  <si>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</si>
  <si>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</si>
  <si>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</si>
  <si>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</si>
  <si>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</si>
  <si>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</si>
  <si>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</si>
  <si>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</si>
  <si>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</si>
  <si>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</si>
  <si>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</si>
  <si>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</si>
  <si>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</si>
  <si>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</si>
  <si>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</si>
  <si>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</si>
  <si>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</si>
  <si>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</si>
  <si>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</si>
  <si>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</si>
  <si>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</si>
  <si>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</si>
  <si>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</si>
  <si>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</si>
  <si>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</si>
  <si>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</si>
  <si>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</si>
  <si>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</si>
  <si>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</si>
  <si>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</si>
  <si>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</si>
  <si>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</si>
  <si>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</si>
  <si>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</si>
  <si>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</si>
  <si>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</si>
  <si>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</si>
  <si>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</si>
  <si>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</si>
  <si>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</si>
  <si>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</si>
  <si>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</si>
  <si>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</si>
  <si>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</si>
  <si>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</si>
  <si>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</si>
  <si>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</si>
  <si>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</si>
  <si>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</si>
  <si>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</si>
  <si>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</si>
  <si>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</si>
  <si>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</si>
  <si>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</si>
  <si>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</si>
  <si>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</si>
  <si>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</si>
  <si>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</si>
  <si>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</si>
  <si>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</si>
  <si>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</si>
  <si>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</si>
  <si>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</si>
  <si>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</si>
  <si>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</si>
  <si>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</si>
  <si>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</si>
  <si>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</si>
  <si>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</si>
  <si>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</si>
  <si>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</si>
  <si>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</si>
  <si>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</si>
  <si>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</si>
  <si>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</si>
  <si>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</si>
  <si>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</si>
  <si>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</si>
  <si>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</si>
  <si>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</si>
  <si>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</si>
  <si>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</si>
  <si>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</si>
  <si>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</si>
  <si>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</si>
  <si>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</si>
  <si>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</si>
  <si>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</si>
  <si>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</si>
  <si>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</si>
  <si>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</si>
  <si>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</si>
  <si>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</si>
  <si>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</si>
  <si>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</si>
  <si>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</si>
  <si>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</si>
  <si>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</si>
  <si>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</si>
  <si>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</si>
  <si>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</si>
  <si>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</si>
  <si>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</si>
  <si>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</si>
  <si>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</si>
  <si>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</si>
  <si>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</si>
  <si>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</si>
  <si>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</si>
  <si>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</si>
  <si>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</si>
  <si>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</si>
  <si>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</si>
  <si>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</si>
  <si>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</si>
  <si>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</si>
  <si>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</si>
  <si>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</si>
  <si>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</si>
  <si>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</si>
  <si>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</si>
  <si>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</si>
  <si>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</si>
  <si>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</si>
  <si>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</si>
  <si>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</si>
  <si>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</si>
  <si>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</si>
  <si>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</si>
  <si>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</si>
  <si>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</si>
  <si>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</si>
  <si>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</si>
  <si>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</si>
  <si>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</si>
  <si>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</si>
  <si>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</si>
  <si>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</si>
  <si>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</si>
  <si>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</si>
  <si>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</si>
  <si>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</si>
  <si>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</si>
  <si>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</si>
  <si>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</si>
  <si>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</si>
  <si>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</si>
  <si>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</si>
  <si>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</si>
  <si>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</si>
  <si>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</si>
  <si>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</si>
  <si>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</si>
  <si>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</si>
  <si>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</si>
  <si>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</si>
  <si>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</si>
  <si>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</si>
  <si>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</si>
  <si>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</si>
  <si>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</si>
  <si>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</si>
  <si>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</si>
  <si>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</si>
  <si>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</si>
  <si>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</si>
  <si>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</si>
  <si>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</si>
  <si>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</si>
  <si>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</si>
  <si>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</si>
  <si>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</si>
  <si>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</si>
  <si>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</si>
  <si>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</si>
  <si>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</si>
  <si>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</si>
  <si>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</si>
  <si>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</si>
  <si>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</si>
  <si>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</si>
  <si>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</si>
  <si>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</si>
  <si>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</si>
  <si>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</si>
  <si>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</si>
  <si>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</si>
  <si>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</si>
  <si>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</si>
  <si>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</si>
  <si>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</si>
  <si>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</si>
  <si>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</si>
  <si>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</si>
  <si>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</si>
  <si>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</si>
  <si>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</si>
  <si>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</si>
  <si>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</si>
  <si>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</si>
  <si>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</si>
  <si>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</si>
  <si>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</si>
  <si>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</si>
  <si>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</si>
  <si>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</si>
  <si>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</si>
  <si>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</si>
  <si>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</si>
  <si>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</si>
  <si>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</si>
  <si>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</si>
  <si>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</si>
  <si>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</si>
  <si>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</si>
  <si>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</si>
  <si>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</si>
  <si>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</si>
  <si>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</si>
  <si>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</si>
  <si>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</si>
  <si>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</si>
  <si>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</si>
  <si>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</si>
  <si>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</si>
  <si>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</si>
  <si>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</si>
  <si>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</si>
  <si>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</si>
  <si>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</si>
  <si>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</si>
  <si>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</si>
  <si>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</si>
  <si>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</si>
  <si>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</si>
  <si>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</si>
  <si>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</si>
  <si>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</si>
  <si>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</si>
  <si>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</si>
  <si>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</si>
  <si>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</si>
  <si>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</si>
  <si>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</si>
  <si>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</si>
  <si>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</si>
  <si>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</si>
  <si>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</si>
  <si>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</si>
  <si>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</si>
  <si>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</si>
  <si>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</si>
  <si>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</si>
  <si>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</si>
  <si>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</si>
  <si>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</si>
  <si>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</si>
  <si>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</si>
  <si>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</si>
  <si>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</si>
  <si>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</si>
  <si>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</si>
  <si>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</si>
  <si>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</si>
  <si>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</si>
  <si>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</si>
  <si>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</si>
  <si>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</si>
  <si>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</si>
  <si>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</si>
  <si>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</si>
  <si>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</si>
  <si>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</si>
  <si>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</si>
  <si>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</si>
  <si>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</si>
  <si>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</si>
  <si>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</si>
  <si>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</si>
  <si>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</si>
  <si>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</si>
  <si>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</si>
  <si>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</si>
  <si>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</si>
  <si>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</si>
  <si>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</si>
  <si>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</si>
  <si>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</si>
  <si>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</si>
  <si>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</si>
  <si>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</si>
  <si>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</si>
  <si>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</si>
  <si>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</si>
  <si>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</si>
  <si>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</si>
  <si>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</si>
  <si>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</si>
  <si>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</si>
  <si>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</si>
  <si>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</si>
  <si>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</si>
  <si>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</si>
  <si>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</si>
  <si>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</si>
  <si>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</si>
  <si>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</si>
  <si>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</si>
  <si>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</si>
  <si>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</si>
  <si>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</si>
  <si>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</si>
  <si>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</si>
  <si>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</si>
  <si>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</si>
  <si>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</si>
  <si>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</si>
  <si>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</si>
  <si>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</si>
  <si>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</si>
  <si>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</si>
  <si>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</si>
  <si>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</si>
  <si>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</si>
  <si>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</si>
  <si>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</si>
  <si>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</si>
  <si>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</si>
  <si>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</si>
  <si>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</si>
  <si>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</si>
  <si>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</si>
  <si>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</si>
  <si>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</si>
  <si>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</si>
  <si>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</si>
  <si>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</si>
  <si>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</si>
  <si>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</si>
  <si>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</si>
  <si>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</si>
  <si>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</si>
  <si>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</si>
  <si>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</si>
  <si>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</si>
  <si>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</si>
  <si>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</si>
  <si>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</si>
  <si>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</si>
  <si>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</si>
  <si>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</si>
  <si>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</si>
  <si>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</si>
  <si>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</si>
  <si>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</si>
  <si>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</si>
  <si>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</si>
  <si>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</si>
  <si>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</si>
  <si>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</si>
  <si>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</si>
  <si>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</si>
  <si>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</si>
  <si>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</si>
  <si>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</si>
  <si>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</si>
  <si>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</si>
  <si>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</si>
  <si>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</si>
  <si>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</si>
  <si>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</si>
  <si>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</si>
  <si>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</si>
  <si>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</si>
  <si>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</si>
  <si>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</si>
  <si>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</si>
  <si>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</si>
  <si>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</si>
  <si>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</si>
  <si>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</si>
  <si>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</si>
  <si>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</si>
  <si>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</si>
  <si>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</si>
  <si>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</si>
  <si>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</si>
  <si>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</si>
  <si>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</si>
  <si>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</si>
  <si>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</si>
  <si>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</si>
  <si>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</si>
  <si>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</si>
  <si>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</si>
  <si>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</si>
  <si>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</si>
  <si>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</si>
  <si>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</si>
  <si>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</si>
  <si>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</si>
  <si>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</si>
  <si>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</si>
  <si>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</si>
  <si>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</si>
  <si>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</si>
  <si>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</si>
  <si>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</si>
  <si>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</si>
  <si>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</si>
  <si>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</si>
  <si>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</si>
  <si>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</si>
  <si>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</si>
  <si>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</si>
  <si>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</si>
  <si>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</si>
  <si>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</si>
  <si>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</si>
  <si>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</si>
  <si>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</si>
  <si>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</si>
  <si>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</si>
  <si>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</si>
  <si>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</si>
  <si>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</si>
  <si>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</si>
  <si>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</si>
  <si>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</si>
  <si>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</si>
  <si>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</si>
  <si>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</si>
  <si>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</si>
  <si>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</si>
  <si>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</si>
  <si>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</si>
  <si>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</si>
  <si>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</si>
  <si>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</si>
  <si>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</si>
  <si>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</si>
  <si>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</si>
  <si>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</si>
  <si>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</si>
  <si>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</si>
  <si>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</si>
  <si>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</si>
  <si>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</si>
  <si>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</si>
  <si>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</si>
  <si>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</si>
  <si>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</si>
  <si>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</si>
  <si>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</si>
  <si>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</si>
  <si>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</si>
  <si>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</si>
  <si>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</si>
  <si>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</si>
  <si>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</si>
  <si>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</si>
  <si>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</si>
  <si>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</si>
  <si>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</si>
  <si>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</si>
  <si>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</si>
  <si>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</si>
  <si>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</si>
  <si>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</si>
  <si>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</si>
  <si>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</si>
  <si>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</si>
  <si>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</si>
  <si>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</si>
  <si>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</si>
  <si>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</si>
  <si>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</si>
  <si>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</si>
  <si>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</si>
  <si>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</si>
  <si>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</si>
  <si>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</si>
  <si>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</si>
  <si>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</si>
  <si>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</si>
  <si>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</si>
  <si>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</si>
  <si>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</si>
  <si>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</si>
  <si>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</si>
  <si>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</si>
  <si>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</si>
  <si>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</si>
  <si>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</si>
  <si>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</si>
  <si>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</si>
  <si>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</si>
  <si>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</si>
  <si>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</si>
  <si>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</si>
  <si>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</si>
  <si>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</si>
  <si>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</si>
  <si>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</si>
  <si>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</si>
  <si>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</si>
  <si>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</si>
  <si>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</si>
  <si>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</si>
  <si>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</si>
  <si>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</si>
  <si>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</si>
  <si>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</si>
  <si>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</si>
  <si>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</si>
  <si>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</si>
  <si>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</si>
  <si>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</si>
  <si>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</si>
  <si>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</si>
  <si>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</si>
  <si>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</si>
  <si>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</si>
  <si>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</si>
  <si>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</si>
  <si>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</si>
  <si>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</si>
  <si>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</si>
  <si>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</si>
  <si>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</si>
  <si>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</si>
  <si>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</si>
  <si>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</si>
  <si>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</si>
  <si>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</si>
  <si>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</si>
  <si>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</si>
  <si>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</si>
  <si>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</si>
  <si>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</si>
  <si>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</si>
  <si>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</si>
  <si>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</si>
  <si>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</si>
  <si>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</si>
  <si>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</si>
  <si>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</si>
  <si>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</si>
  <si>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</si>
  <si>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</si>
  <si>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</si>
  <si>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</si>
  <si>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</si>
  <si>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</si>
  <si>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</si>
  <si>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</si>
  <si>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</si>
  <si>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</si>
  <si>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</si>
  <si>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</si>
  <si>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</si>
  <si>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</si>
  <si>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</si>
  <si>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</si>
  <si>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</si>
  <si>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</si>
  <si>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</si>
  <si>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</si>
  <si>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</si>
  <si>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</si>
  <si>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</si>
  <si>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</si>
  <si>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</si>
  <si>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</si>
  <si>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</si>
  <si>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</si>
  <si>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</si>
  <si>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</si>
  <si>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</si>
  <si>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</si>
  <si>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</si>
  <si>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</si>
  <si>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</si>
  <si>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</si>
  <si>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</si>
  <si>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</si>
  <si>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</si>
  <si>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</si>
  <si>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</si>
  <si>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</si>
  <si>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</si>
  <si>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</si>
  <si>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</si>
  <si>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</si>
  <si>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</si>
  <si>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</si>
  <si>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</si>
  <si>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</si>
  <si>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</si>
  <si>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</si>
  <si>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</si>
  <si>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</si>
  <si>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</si>
  <si>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</si>
  <si>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</si>
  <si>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</si>
  <si>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</si>
  <si>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</si>
  <si>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</si>
  <si>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</si>
  <si>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</si>
  <si>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</si>
  <si>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</si>
  <si>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</si>
  <si>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</si>
  <si>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</si>
  <si>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</si>
  <si>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</si>
  <si>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</si>
  <si>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</si>
  <si>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</si>
  <si>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</si>
  <si>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</si>
  <si>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</si>
  <si>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</si>
  <si>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</si>
  <si>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</si>
  <si>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</si>
  <si>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</si>
  <si>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</si>
  <si>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</si>
  <si>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</si>
  <si>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</si>
  <si>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</si>
  <si>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</si>
  <si>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</si>
  <si>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</si>
  <si>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</si>
  <si>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</si>
  <si>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</si>
  <si>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</si>
  <si>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</si>
  <si>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</si>
  <si>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</si>
  <si>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</si>
  <si>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</si>
  <si>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</si>
  <si>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</si>
  <si>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</si>
  <si>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</si>
  <si>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</si>
  <si>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</si>
  <si>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</si>
  <si>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</si>
  <si>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</si>
  <si>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</si>
  <si>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</si>
  <si>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</si>
  <si>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</si>
  <si>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</si>
  <si>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</si>
  <si>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</si>
  <si>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</si>
  <si>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</si>
  <si>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</si>
  <si>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</si>
  <si>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</si>
  <si>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</si>
  <si>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</si>
  <si>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</si>
  <si>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</si>
  <si>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</si>
  <si>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</si>
  <si>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</si>
  <si>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</si>
  <si>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</si>
  <si>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</si>
  <si>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</si>
  <si>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</si>
  <si>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</si>
  <si>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</si>
  <si>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</si>
  <si>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</si>
  <si>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</si>
  <si>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</si>
  <si>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</si>
  <si>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</si>
  <si>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</si>
  <si>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</si>
  <si>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</si>
  <si>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</si>
  <si>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</si>
  <si>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</si>
  <si>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</si>
  <si>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</si>
  <si>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</si>
  <si>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</si>
  <si>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</si>
  <si>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</si>
  <si>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</si>
  <si>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</si>
  <si>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</si>
  <si>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</si>
  <si>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</si>
  <si>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</si>
  <si>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</si>
  <si>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</si>
  <si>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</si>
  <si>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</si>
  <si>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</si>
  <si>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</si>
  <si>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</si>
  <si>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</si>
  <si>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</si>
  <si>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</si>
  <si>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</si>
  <si>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</si>
  <si>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</si>
  <si>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</si>
  <si>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</si>
  <si>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</si>
  <si>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</si>
  <si>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</si>
  <si>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</si>
  <si>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</si>
  <si>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</si>
  <si>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</si>
  <si>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</si>
  <si>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</si>
  <si>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</si>
  <si>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</si>
  <si>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</si>
  <si>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</si>
  <si>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</si>
  <si>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</si>
  <si>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</si>
  <si>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</si>
  <si>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</si>
  <si>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</si>
  <si>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</si>
  <si>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</si>
  <si>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</si>
  <si>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</si>
  <si>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</si>
  <si>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</si>
  <si>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</si>
  <si>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</si>
  <si>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</si>
  <si>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</si>
  <si>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</si>
  <si>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</si>
  <si>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</si>
  <si>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</si>
  <si>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</si>
  <si>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</si>
  <si>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</si>
  <si>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</si>
  <si>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</si>
  <si>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</si>
  <si>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</si>
  <si>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</si>
  <si>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</si>
  <si>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</si>
  <si>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</si>
  <si>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</si>
  <si>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</si>
  <si>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</si>
  <si>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</si>
  <si>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</si>
  <si>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</si>
  <si>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</si>
  <si>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</si>
  <si>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</si>
  <si>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</si>
  <si>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</si>
  <si>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</si>
  <si>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</si>
  <si>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</si>
  <si>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</si>
  <si>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</si>
  <si>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</si>
  <si>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</si>
  <si>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</si>
  <si>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</si>
  <si>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</si>
  <si>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</si>
  <si>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</si>
  <si>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</si>
  <si>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</si>
  <si>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</si>
  <si>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</si>
  <si>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</si>
  <si>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</si>
  <si>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</si>
  <si>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</si>
  <si>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</si>
  <si>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</si>
  <si>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</si>
  <si>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</si>
  <si>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</si>
  <si>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</si>
  <si>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</si>
  <si>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</si>
  <si>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</si>
  <si>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</si>
  <si>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</si>
  <si>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</si>
  <si>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</si>
  <si>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</si>
  <si>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</si>
  <si>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</si>
  <si>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</si>
  <si>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</si>
  <si>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</si>
  <si>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</si>
  <si>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</si>
  <si>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</si>
  <si>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</si>
  <si>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</si>
  <si>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</si>
  <si>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</si>
  <si>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</si>
  <si>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</si>
  <si>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</si>
  <si>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</si>
  <si>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</si>
  <si>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</si>
  <si>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</si>
  <si>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</si>
  <si>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</si>
  <si>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</si>
  <si>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</si>
  <si>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</si>
  <si>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</si>
  <si>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</si>
  <si>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</si>
  <si>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</si>
  <si>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</si>
  <si>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</si>
  <si>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</si>
  <si>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</si>
  <si>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</si>
  <si>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</si>
  <si>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</si>
  <si>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</si>
  <si>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</si>
  <si>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</si>
  <si>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</si>
  <si>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</si>
  <si>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</si>
  <si>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</si>
  <si>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</si>
  <si>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</si>
  <si>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</si>
  <si>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</si>
  <si>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</si>
  <si>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</si>
  <si>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</si>
  <si>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</si>
  <si>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</si>
  <si>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</si>
  <si>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</si>
  <si>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</si>
  <si>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</si>
  <si>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</si>
  <si>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</si>
  <si>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</si>
  <si>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</si>
  <si>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</si>
  <si>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</si>
  <si>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</si>
  <si>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</si>
  <si>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</si>
  <si>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</si>
  <si>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</si>
  <si>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</si>
  <si>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</si>
  <si>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</si>
  <si>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</si>
  <si>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</si>
  <si>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</si>
  <si>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</si>
  <si>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</si>
  <si>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</si>
  <si>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</si>
  <si>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</si>
  <si>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</si>
  <si>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</si>
  <si>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</si>
  <si>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</si>
  <si>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</si>
  <si>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</si>
  <si>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</si>
  <si>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</si>
  <si>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</si>
  <si>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</si>
  <si>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</si>
  <si>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</si>
  <si>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</si>
  <si>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</si>
  <si>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</si>
  <si>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</si>
  <si>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</si>
  <si>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</si>
  <si>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</si>
  <si>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</si>
  <si>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</si>
  <si>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</si>
  <si>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</si>
  <si>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</si>
  <si>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</si>
  <si>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</si>
  <si>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</si>
  <si>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</si>
  <si>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</si>
  <si>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</si>
  <si>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</si>
  <si>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</si>
  <si>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</si>
  <si>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</si>
  <si>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</si>
  <si>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</si>
  <si>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</si>
  <si>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</si>
  <si>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</si>
  <si>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</si>
  <si>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</si>
  <si>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</si>
  <si>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</si>
  <si>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</si>
  <si>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</si>
  <si>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</si>
  <si>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</si>
  <si>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</si>
  <si>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</si>
  <si>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</si>
  <si>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</si>
  <si>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</si>
  <si>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</si>
  <si>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</si>
  <si>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</si>
  <si>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</si>
  <si>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</si>
  <si>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</si>
  <si>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</si>
  <si>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</si>
  <si>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</si>
  <si>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</si>
  <si>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</si>
  <si>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</si>
  <si>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</si>
  <si>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</si>
  <si>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</si>
  <si>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</si>
  <si>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</si>
  <si>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</si>
  <si>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</si>
  <si>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</si>
  <si>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</si>
  <si>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</si>
  <si>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</si>
  <si>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</si>
  <si>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</si>
  <si>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</si>
  <si>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</si>
  <si>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</si>
  <si>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</si>
  <si>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</si>
  <si>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</si>
  <si>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</si>
  <si>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</si>
  <si>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</si>
  <si>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</si>
  <si>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</si>
  <si>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</si>
  <si>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</si>
  <si>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</si>
  <si>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</si>
  <si>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</si>
  <si>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</si>
  <si>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</si>
  <si>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</si>
  <si>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</si>
  <si>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</si>
  <si>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</si>
  <si>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</si>
  <si>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</si>
  <si>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</si>
  <si>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</si>
  <si>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</si>
  <si>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</si>
  <si>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</si>
  <si>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</si>
  <si>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</si>
  <si>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</si>
  <si>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</si>
  <si>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</si>
  <si>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</si>
  <si>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</si>
  <si>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</si>
  <si>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</si>
  <si>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</si>
  <si>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</si>
  <si>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</si>
  <si>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</si>
  <si>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</si>
  <si>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</si>
  <si>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</si>
  <si>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</si>
  <si>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</si>
  <si>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</si>
  <si>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</si>
  <si>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</si>
  <si>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</si>
  <si>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</si>
  <si>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</si>
  <si>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</si>
  <si>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</si>
  <si>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</si>
  <si>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</si>
  <si>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</si>
  <si>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</si>
  <si>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</si>
  <si>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</si>
  <si>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</si>
  <si>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</si>
  <si>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</si>
  <si>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</si>
  <si>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</si>
  <si>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</si>
  <si>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</si>
  <si>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</si>
  <si>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</si>
  <si>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</si>
  <si>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</si>
  <si>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</si>
  <si>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</si>
  <si>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</si>
  <si>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</si>
  <si>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</si>
  <si>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</si>
  <si>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</si>
  <si>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</si>
  <si>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</si>
  <si>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</si>
  <si>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</si>
  <si>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</si>
  <si>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</si>
  <si>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</si>
  <si>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</si>
  <si>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</si>
  <si>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</si>
  <si>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</si>
  <si>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</si>
  <si>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</si>
  <si>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</si>
  <si>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</si>
  <si>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</si>
  <si>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</si>
  <si>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</si>
  <si>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</si>
  <si>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</si>
  <si>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</si>
  <si>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</si>
  <si>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</si>
  <si>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</si>
  <si>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</si>
  <si>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</si>
  <si>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</si>
  <si>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</si>
  <si>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</si>
  <si>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</si>
  <si>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</si>
  <si>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</si>
  <si>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</si>
  <si>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</si>
  <si>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</si>
  <si>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</si>
  <si>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</si>
  <si>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</si>
  <si>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</si>
  <si>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</si>
  <si>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</si>
  <si>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</si>
  <si>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</si>
  <si>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</si>
  <si>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</si>
  <si>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</si>
  <si>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</si>
  <si>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</si>
  <si>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</si>
  <si>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</si>
  <si>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</si>
  <si>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</si>
  <si>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</si>
  <si>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</si>
  <si>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</si>
  <si>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</si>
  <si>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</si>
  <si>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</si>
  <si>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</si>
  <si>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</si>
  <si>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</si>
  <si>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</si>
  <si>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</si>
  <si>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</si>
  <si>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</si>
  <si>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</si>
  <si>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</si>
  <si>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</si>
  <si>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</si>
  <si>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</si>
  <si>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</si>
  <si>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</si>
  <si>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</si>
  <si>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</si>
  <si>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</si>
  <si>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</si>
  <si>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</si>
  <si>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</si>
  <si>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</si>
  <si>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</si>
  <si>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</si>
  <si>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</si>
  <si>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</si>
  <si>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</si>
  <si>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</si>
  <si>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</si>
  <si>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</si>
  <si>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</si>
  <si>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</si>
  <si>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</si>
  <si>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</si>
  <si>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</si>
  <si>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</si>
  <si>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</si>
  <si>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</si>
  <si>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</si>
  <si>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</si>
  <si>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</si>
  <si>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</si>
  <si>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</si>
  <si>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</si>
  <si>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</si>
  <si>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</si>
  <si>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</si>
  <si>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</si>
  <si>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</si>
  <si>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</si>
  <si>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</si>
  <si>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</si>
  <si>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</si>
  <si>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</si>
  <si>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</si>
  <si>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</si>
  <si>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</si>
  <si>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</si>
  <si>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</si>
  <si>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</si>
  <si>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</si>
  <si>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</si>
  <si>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</si>
  <si>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</si>
  <si>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</si>
  <si>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</si>
  <si>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</si>
  <si>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</si>
  <si>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</si>
  <si>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</si>
  <si>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</si>
  <si>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</si>
  <si>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</si>
  <si>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</si>
  <si>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</si>
  <si>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</si>
  <si>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</si>
  <si>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</si>
  <si>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</si>
  <si>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</si>
  <si>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</si>
  <si>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</si>
  <si>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</si>
  <si>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</si>
  <si>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</si>
  <si>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</si>
  <si>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</si>
  <si>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</si>
  <si>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</si>
  <si>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</si>
  <si>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</si>
  <si>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</si>
  <si>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</si>
  <si>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</si>
  <si>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</si>
  <si>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</si>
  <si>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</si>
  <si>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</si>
  <si>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</si>
  <si>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</si>
  <si>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</si>
  <si>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</si>
  <si>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</si>
  <si>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</si>
  <si>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</si>
  <si>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</si>
  <si>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</si>
  <si>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</si>
  <si>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</si>
  <si>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</si>
  <si>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</si>
  <si>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</si>
  <si>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</si>
  <si>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</si>
  <si>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</si>
  <si>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</si>
  <si>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</si>
  <si>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</si>
  <si>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</si>
  <si>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</si>
  <si>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</si>
  <si>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</si>
  <si>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</si>
  <si>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</si>
  <si>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</si>
  <si>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</si>
  <si>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</si>
  <si>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</si>
  <si>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</si>
  <si>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</si>
  <si>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</si>
  <si>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</si>
  <si>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</si>
  <si>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</si>
  <si>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</si>
  <si>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</si>
  <si>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</si>
  <si>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</si>
  <si>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</si>
  <si>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</si>
  <si>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</si>
  <si>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</si>
  <si>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</si>
  <si>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</si>
  <si>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</si>
  <si>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</si>
  <si>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</si>
  <si>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</si>
  <si>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</si>
  <si>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</si>
  <si>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</si>
  <si>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</si>
  <si>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</si>
  <si>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</si>
  <si>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</si>
  <si>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</si>
  <si>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</si>
  <si>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</si>
  <si>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</si>
  <si>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</si>
  <si>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</si>
  <si>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</si>
  <si>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</si>
  <si>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</si>
  <si>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</si>
  <si>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</si>
  <si>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</si>
  <si>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</si>
  <si>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</si>
  <si>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</si>
  <si>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</si>
  <si>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</si>
  <si>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</si>
  <si>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</si>
  <si>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</si>
  <si>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</si>
  <si>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</si>
  <si>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</si>
  <si>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</si>
  <si>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</si>
  <si>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</si>
  <si>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</si>
  <si>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</si>
  <si>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</si>
  <si>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</si>
  <si>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</si>
  <si>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</si>
  <si>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</si>
  <si>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</si>
  <si>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</si>
  <si>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</si>
  <si>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</si>
  <si>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</si>
  <si>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</si>
  <si>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</si>
  <si>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</si>
  <si>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</si>
  <si>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</si>
  <si>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</si>
  <si>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</si>
  <si>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</si>
  <si>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</si>
  <si>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</si>
  <si>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</si>
  <si>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</si>
  <si>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</si>
  <si>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</si>
  <si>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</si>
  <si>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</si>
  <si>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</si>
  <si>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</si>
  <si>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</si>
  <si>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</si>
  <si>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</si>
  <si>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</si>
  <si>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</si>
  <si>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</si>
  <si>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</si>
  <si>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</si>
  <si>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</si>
  <si>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</si>
  <si>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</si>
  <si>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</si>
  <si>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</si>
  <si>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</si>
  <si>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</si>
  <si>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</si>
  <si>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</si>
  <si>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</si>
  <si>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</si>
  <si>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</si>
  <si>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</si>
  <si>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</si>
  <si>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</si>
  <si>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</si>
  <si>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</si>
  <si>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</si>
  <si>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</si>
  <si>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</si>
  <si>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</si>
  <si>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</si>
  <si>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</si>
  <si>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</si>
  <si>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</si>
  <si>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</si>
  <si>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</si>
  <si>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</si>
  <si>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</si>
  <si>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</si>
  <si>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</si>
  <si>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</si>
  <si>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</si>
  <si>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</si>
  <si>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</si>
  <si>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</si>
  <si>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</si>
  <si>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</si>
  <si>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</si>
  <si>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</si>
  <si>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</si>
  <si>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</si>
  <si>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</si>
  <si>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</si>
  <si>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</si>
  <si>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</si>
  <si>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</si>
  <si>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</si>
  <si>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</si>
  <si>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</si>
  <si>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</si>
  <si>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</si>
  <si>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</si>
  <si>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</si>
  <si>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</si>
  <si>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</si>
  <si>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</si>
  <si>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</si>
  <si>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</si>
  <si>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</si>
  <si>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</si>
  <si>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</si>
  <si>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</si>
  <si>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</si>
  <si>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</si>
  <si>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</si>
  <si>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</si>
  <si>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</si>
  <si>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</si>
  <si>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</si>
  <si>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</si>
  <si>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</si>
  <si>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</si>
  <si>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</si>
  <si>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</si>
  <si>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</si>
  <si>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</si>
  <si>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</si>
  <si>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</si>
  <si>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</si>
  <si>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</si>
  <si>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</si>
  <si>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</si>
  <si>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</si>
  <si>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</si>
  <si>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</si>
  <si>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</si>
  <si>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</si>
  <si>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</si>
  <si>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</si>
  <si>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</si>
  <si>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</si>
  <si>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</si>
  <si>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</si>
  <si>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</si>
  <si>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</si>
  <si>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</si>
  <si>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</si>
  <si>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</si>
  <si>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</si>
  <si>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</si>
  <si>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</si>
  <si>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</si>
  <si>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</si>
  <si>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</si>
  <si>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</si>
  <si>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</si>
  <si>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</si>
  <si>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</si>
  <si>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</si>
  <si>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</si>
  <si>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</si>
  <si>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</si>
  <si>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</si>
  <si>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</si>
  <si>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</si>
  <si>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</si>
  <si>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</si>
  <si>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</si>
  <si>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</si>
  <si>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</si>
  <si>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</si>
  <si>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</si>
  <si>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</si>
  <si>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</si>
  <si>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</si>
  <si>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</si>
  <si>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</si>
  <si>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</si>
  <si>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</si>
  <si>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</si>
  <si>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</si>
  <si>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</si>
  <si>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</si>
  <si>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</si>
  <si>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</si>
  <si>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</si>
  <si>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</si>
  <si>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</si>
  <si>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</si>
  <si>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</si>
  <si>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</si>
  <si>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</si>
  <si>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</si>
  <si>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</si>
  <si>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</si>
  <si>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</si>
  <si>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</si>
  <si>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</si>
  <si>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</si>
  <si>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</si>
  <si>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</si>
  <si>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</si>
  <si>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</si>
  <si>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</si>
  <si>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</si>
  <si>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</si>
  <si>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</si>
  <si>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</si>
  <si>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</si>
  <si>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</si>
  <si>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</si>
  <si>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</si>
  <si>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</si>
  <si>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</si>
  <si>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</si>
  <si>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</si>
  <si>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</si>
  <si>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</si>
  <si>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</si>
  <si>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</si>
  <si>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</si>
  <si>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</si>
  <si>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</si>
  <si>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</si>
  <si>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</si>
  <si>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</si>
  <si>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</si>
  <si>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</si>
  <si>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</si>
  <si>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</si>
  <si>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</si>
  <si>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</si>
  <si>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</si>
  <si>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</si>
  <si>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</si>
  <si>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</si>
  <si>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</si>
  <si>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</si>
  <si>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</si>
  <si>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</si>
  <si>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</si>
  <si>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</si>
  <si>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</si>
  <si>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</si>
  <si>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</si>
  <si>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</si>
  <si>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</si>
  <si>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</si>
  <si>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</si>
  <si>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</si>
  <si>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</si>
  <si>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</si>
  <si>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</si>
  <si>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</si>
  <si>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</si>
  <si>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</si>
  <si>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</si>
  <si>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</si>
  <si>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</si>
  <si>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</si>
  <si>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</si>
  <si>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</si>
  <si>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</si>
  <si>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</si>
  <si>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</si>
  <si>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</si>
  <si>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</si>
  <si>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</si>
  <si>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</si>
  <si>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</si>
  <si>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</si>
  <si>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</si>
  <si>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</si>
  <si>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</si>
  <si>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</si>
  <si>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</si>
  <si>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</si>
  <si>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</si>
  <si>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</si>
  <si>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</si>
  <si>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</si>
  <si>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</si>
  <si>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</si>
  <si>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</si>
  <si>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</si>
  <si>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</si>
  <si>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</si>
  <si>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</si>
  <si>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</si>
  <si>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</si>
  <si>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</si>
  <si>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</si>
  <si>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</si>
  <si>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</si>
  <si>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</si>
  <si>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</si>
  <si>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</si>
  <si>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</si>
  <si>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</si>
  <si>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</si>
  <si>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</si>
  <si>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</si>
  <si>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</si>
  <si>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</si>
  <si>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</si>
  <si>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</si>
  <si>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</si>
  <si>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</si>
  <si>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</si>
  <si>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</si>
  <si>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</si>
  <si>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</si>
  <si>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</si>
  <si>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</si>
  <si>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</si>
  <si>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</si>
  <si>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</si>
  <si>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</si>
  <si>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</si>
  <si>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</si>
  <si>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</si>
  <si>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</si>
  <si>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</si>
  <si>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</si>
  <si>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</si>
  <si>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</si>
  <si>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</si>
  <si>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</si>
  <si>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</si>
  <si>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</si>
  <si>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</si>
  <si>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</si>
  <si>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</si>
  <si>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</si>
  <si>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</si>
  <si>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</si>
  <si>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</si>
  <si>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</si>
  <si>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</si>
  <si>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</si>
  <si>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</si>
  <si>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</si>
  <si>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</si>
  <si>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</si>
  <si>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</si>
  <si>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</si>
  <si>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</si>
  <si>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</si>
  <si>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</si>
  <si>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</si>
  <si>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</si>
  <si>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</si>
  <si>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</si>
  <si>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</si>
  <si>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</si>
  <si>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</si>
  <si>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</si>
  <si>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</si>
  <si>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</si>
  <si>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</si>
  <si>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</si>
  <si>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</si>
  <si>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</si>
  <si>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</si>
  <si>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</si>
  <si>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</si>
  <si>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</si>
  <si>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</si>
  <si>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</si>
  <si>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</si>
  <si>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</si>
  <si>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</si>
  <si>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</si>
  <si>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</si>
  <si>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</si>
  <si>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</si>
  <si>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</si>
  <si>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</si>
  <si>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</si>
  <si>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</si>
  <si>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</si>
  <si>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</si>
  <si>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</si>
  <si>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</si>
  <si>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</si>
  <si>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</si>
  <si>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</si>
  <si>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</si>
  <si>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</si>
  <si>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</si>
  <si>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</si>
  <si>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</si>
  <si>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</si>
  <si>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</si>
  <si>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</si>
  <si>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</si>
  <si>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</si>
  <si>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</si>
  <si>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</si>
  <si>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</si>
  <si>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</si>
  <si>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</si>
  <si>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</si>
  <si>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</si>
  <si>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</si>
  <si>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</si>
  <si>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</si>
  <si>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</si>
  <si>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</si>
  <si>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</si>
  <si>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</si>
  <si>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</si>
  <si>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</si>
  <si>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</si>
  <si>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</si>
  <si>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</si>
  <si>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</si>
  <si>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</si>
  <si>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</si>
  <si>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</si>
  <si>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</si>
  <si>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</si>
  <si>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</si>
  <si>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</si>
  <si>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</si>
  <si>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</si>
  <si>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</si>
  <si>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</si>
  <si>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</si>
  <si>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</si>
  <si>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</si>
  <si>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</si>
  <si>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</si>
  <si>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</si>
  <si>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</si>
  <si>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</si>
  <si>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</si>
  <si>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</si>
  <si>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</si>
  <si>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</si>
  <si>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</si>
  <si>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</si>
  <si>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</si>
  <si>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</si>
  <si>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</si>
  <si>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</si>
  <si>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</si>
  <si>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</si>
  <si>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</si>
  <si>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</si>
  <si>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</si>
  <si>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</si>
  <si>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</si>
  <si>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</si>
  <si>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</si>
  <si>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</si>
  <si>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</si>
  <si>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</si>
  <si>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</si>
  <si>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</si>
  <si>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</si>
  <si>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</si>
  <si>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</si>
  <si>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</si>
  <si>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</si>
  <si>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</si>
  <si>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</si>
  <si>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</si>
  <si>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</si>
  <si>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</si>
  <si>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</si>
  <si>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</si>
  <si>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</si>
  <si>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</si>
  <si>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</si>
  <si>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</si>
  <si>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</si>
  <si>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</si>
  <si>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</si>
  <si>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</si>
  <si>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</si>
  <si>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</si>
  <si>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</si>
  <si>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</si>
  <si>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</si>
  <si>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</si>
  <si>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</si>
  <si>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</si>
  <si>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</si>
  <si>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</si>
  <si>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</si>
  <si>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</si>
  <si>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</si>
  <si>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</si>
  <si>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</si>
  <si>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</si>
  <si>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</si>
  <si>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</si>
  <si>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</si>
  <si>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</si>
  <si>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</si>
  <si>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</si>
  <si>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</si>
  <si>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</si>
  <si>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</si>
  <si>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</si>
  <si>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</si>
  <si>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</si>
  <si>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</si>
  <si>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</si>
  <si>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</si>
  <si>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</si>
  <si>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</si>
  <si>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</si>
  <si>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</si>
  <si>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</si>
  <si>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</si>
  <si>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</si>
  <si>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</si>
  <si>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</si>
  <si>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</si>
  <si>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</si>
  <si>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</si>
  <si>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</si>
  <si>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</si>
  <si>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</si>
  <si>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</si>
  <si>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</si>
  <si>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</si>
  <si>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</si>
  <si>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</si>
  <si>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</si>
  <si>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</si>
  <si>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</si>
  <si>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</si>
  <si>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</si>
  <si>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</si>
  <si>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</si>
  <si>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</si>
  <si>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</si>
  <si>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</si>
  <si>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</si>
  <si>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</si>
  <si>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</si>
  <si>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</si>
  <si>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</si>
  <si>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</si>
  <si>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</si>
  <si>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</si>
  <si>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</si>
  <si>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</si>
  <si>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</si>
  <si>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</si>
  <si>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</si>
  <si>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</si>
  <si>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</si>
  <si>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</si>
  <si>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</si>
  <si>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</si>
  <si>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</si>
  <si>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</si>
  <si>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</si>
  <si>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</si>
  <si>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</si>
  <si>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</si>
  <si>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</si>
  <si>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</si>
  <si>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</si>
  <si>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</si>
  <si>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</si>
  <si>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</si>
  <si>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</si>
  <si>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</si>
  <si>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</si>
  <si>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</si>
  <si>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</si>
  <si>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</si>
  <si>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</si>
  <si>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</si>
  <si>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</si>
  <si>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</si>
  <si>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</si>
  <si>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</si>
  <si>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</si>
  <si>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</si>
  <si>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</si>
  <si>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</si>
  <si>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</si>
  <si>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</si>
  <si>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</si>
  <si>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</si>
  <si>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</si>
  <si>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</si>
  <si>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</si>
  <si>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</si>
  <si>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</si>
  <si>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</si>
  <si>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</si>
  <si>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</si>
  <si>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</si>
  <si>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</si>
  <si>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</si>
  <si>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</si>
  <si>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</si>
  <si>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</si>
  <si>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</si>
  <si>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</si>
  <si>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</si>
  <si>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</si>
  <si>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</si>
  <si>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</si>
  <si>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</si>
  <si>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</si>
  <si>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</si>
  <si>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</si>
  <si>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</si>
  <si>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</si>
  <si>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</si>
  <si>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</si>
  <si>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</si>
  <si>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</si>
  <si>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</si>
  <si>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</si>
  <si>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</si>
  <si>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</si>
  <si>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</si>
  <si>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</si>
  <si>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</si>
  <si>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</si>
  <si>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</si>
  <si>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</si>
  <si>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</si>
  <si>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</si>
  <si>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</si>
  <si>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</si>
  <si>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</si>
  <si>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</si>
  <si>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</si>
  <si>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</si>
  <si>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</si>
  <si>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</si>
  <si>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</si>
  <si>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</si>
  <si>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</si>
  <si>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</si>
  <si>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</si>
  <si>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</si>
  <si>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</si>
  <si>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</si>
  <si>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</si>
  <si>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</si>
  <si>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</si>
  <si>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</si>
  <si>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</si>
  <si>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</si>
  <si>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</si>
  <si>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</si>
  <si>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</si>
  <si>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</si>
  <si>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</si>
  <si>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</si>
  <si>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</si>
  <si>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</si>
  <si>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</si>
  <si>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</si>
  <si>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</si>
  <si>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</si>
  <si>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</si>
  <si>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</si>
  <si>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</si>
  <si>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</si>
  <si>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</si>
  <si>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</si>
  <si>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</si>
  <si>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</si>
  <si>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</si>
  <si>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</si>
  <si>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</si>
  <si>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</si>
  <si>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</si>
  <si>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</si>
  <si>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</si>
  <si>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</si>
  <si>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</si>
  <si>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</si>
  <si>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</si>
  <si>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</si>
  <si>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</si>
  <si>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</si>
  <si>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</si>
  <si>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</si>
  <si>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</si>
  <si>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</si>
  <si>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</si>
  <si>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</si>
  <si>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</si>
  <si>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</si>
  <si>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</si>
  <si>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</si>
  <si>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</si>
  <si>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</si>
  <si>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</si>
  <si>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</si>
  <si>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</si>
  <si>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</si>
  <si>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</si>
  <si>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</si>
  <si>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</si>
  <si>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</si>
  <si>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</si>
  <si>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</si>
  <si>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</si>
  <si>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</si>
  <si>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</si>
  <si>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</si>
  <si>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</si>
  <si>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</si>
  <si>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</si>
  <si>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</si>
  <si>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</si>
  <si>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</si>
  <si>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</si>
  <si>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</si>
  <si>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</si>
  <si>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</si>
  <si>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</si>
  <si>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</si>
  <si>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</si>
  <si>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</si>
  <si>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</si>
  <si>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</si>
  <si>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</si>
  <si>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</si>
  <si>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</si>
  <si>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</si>
  <si>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</si>
  <si>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</si>
  <si>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</si>
  <si>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</si>
  <si>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</si>
  <si>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</si>
  <si>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</si>
  <si>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</si>
  <si>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</si>
  <si>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</si>
  <si>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</si>
  <si>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</si>
  <si>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</si>
  <si>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</si>
  <si>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</si>
  <si>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</si>
  <si>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</si>
  <si>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</si>
  <si>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</si>
  <si>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</si>
  <si>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</si>
  <si>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</si>
  <si>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</si>
  <si>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</si>
  <si>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</si>
  <si>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</si>
  <si>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</si>
  <si>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</si>
  <si>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</si>
  <si>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</si>
  <si>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</si>
  <si>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</si>
  <si>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</si>
  <si>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</si>
  <si>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</si>
  <si>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</si>
  <si>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</si>
  <si>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</si>
  <si>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</si>
  <si>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</si>
  <si>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</si>
  <si>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</si>
  <si>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</si>
  <si>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</si>
  <si>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</si>
  <si>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</si>
  <si>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</si>
  <si>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</si>
  <si>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</si>
  <si>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</si>
  <si>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</si>
  <si>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</si>
  <si>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</si>
  <si>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</si>
  <si>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</si>
  <si>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</si>
  <si>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</si>
  <si>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</si>
  <si>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</si>
  <si>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</si>
  <si>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</si>
  <si>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</si>
  <si>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</si>
  <si>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</si>
  <si>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</si>
  <si>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</si>
  <si>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</si>
  <si>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</si>
  <si>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</si>
  <si>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</si>
  <si>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</si>
  <si>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</si>
  <si>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</si>
  <si>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</si>
  <si>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</si>
  <si>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</si>
  <si>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</si>
  <si>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</si>
  <si>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</si>
  <si>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</si>
  <si>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</si>
  <si>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</si>
  <si>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</si>
  <si>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</si>
  <si>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</si>
  <si>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</si>
  <si>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</si>
  <si>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</si>
  <si>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</si>
  <si>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</si>
  <si>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</si>
  <si>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</si>
  <si>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</si>
  <si>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</si>
  <si>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</si>
  <si>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</si>
  <si>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</si>
  <si>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</si>
  <si>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</si>
  <si>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</si>
  <si>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</si>
  <si>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</si>
  <si>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</si>
  <si>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</si>
  <si>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</si>
  <si>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</si>
  <si>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</si>
  <si>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</si>
  <si>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</si>
  <si>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</si>
  <si>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</si>
  <si>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</si>
  <si>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</si>
  <si>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</si>
  <si>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</si>
  <si>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</si>
  <si>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</si>
  <si>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</si>
  <si>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</si>
  <si>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</si>
  <si>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</si>
  <si>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</si>
  <si>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</si>
  <si>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</si>
  <si>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</si>
  <si>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</si>
  <si>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</si>
  <si>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</si>
  <si>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</si>
  <si>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</si>
  <si>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</si>
  <si>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</si>
  <si>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</si>
  <si>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</si>
  <si>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</si>
  <si>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</si>
  <si>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</si>
  <si>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</si>
  <si>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</si>
  <si>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</si>
  <si>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</si>
  <si>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</si>
  <si>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</si>
  <si>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</si>
  <si>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</si>
  <si>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</si>
  <si>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</si>
  <si>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</si>
  <si>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</si>
  <si>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</si>
  <si>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</si>
  <si>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</si>
  <si>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</si>
  <si>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</si>
  <si>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</si>
  <si>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</si>
  <si>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</si>
  <si>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</si>
  <si>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</si>
  <si>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</si>
  <si>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</si>
  <si>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</si>
  <si>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</si>
  <si>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</si>
  <si>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</si>
  <si>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</si>
  <si>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</si>
  <si>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</si>
  <si>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</si>
  <si>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</si>
  <si>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</si>
  <si>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</si>
  <si>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</si>
  <si>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</si>
  <si>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</si>
  <si>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</si>
  <si>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</si>
  <si>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</si>
  <si>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</si>
  <si>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</si>
  <si>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</si>
  <si>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</si>
  <si>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</si>
  <si>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</si>
  <si>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</si>
  <si>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</si>
  <si>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</si>
  <si>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</si>
  <si>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</si>
  <si>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</si>
  <si>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</si>
  <si>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</si>
  <si>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</si>
  <si>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</si>
  <si>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</si>
  <si>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</si>
  <si>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</si>
  <si>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</si>
  <si>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</si>
  <si>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</si>
  <si>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</si>
  <si>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</si>
  <si>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</si>
  <si>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</si>
  <si>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</si>
  <si>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</si>
  <si>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</si>
  <si>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</si>
  <si>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</si>
  <si>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</si>
  <si>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</si>
  <si>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</si>
  <si>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</si>
  <si>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</si>
  <si>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</si>
  <si>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</si>
  <si>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</si>
  <si>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</si>
  <si>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</si>
  <si>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</si>
  <si>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</si>
  <si>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</si>
  <si>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</si>
  <si>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</si>
  <si>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</si>
  <si>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</si>
  <si>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</si>
  <si>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</si>
  <si>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</si>
  <si>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</si>
  <si>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</si>
  <si>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</si>
  <si>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</si>
  <si>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</si>
  <si>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</si>
  <si>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</si>
  <si>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</si>
  <si>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</si>
  <si>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</si>
  <si>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</si>
  <si>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</si>
  <si>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</si>
  <si>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</si>
  <si>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</si>
  <si>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</si>
  <si>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</si>
  <si>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</si>
  <si>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</si>
  <si>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</si>
  <si>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</si>
  <si>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</si>
  <si>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</si>
  <si>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</si>
  <si>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</si>
  <si>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</si>
  <si>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</si>
  <si>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</si>
  <si>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</si>
  <si>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</si>
  <si>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</si>
  <si>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</si>
  <si>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</si>
  <si>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</si>
  <si>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</si>
  <si>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</si>
  <si>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</si>
  <si>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</si>
  <si>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</si>
  <si>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</si>
  <si>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</si>
  <si>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</si>
  <si>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</si>
  <si>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</si>
  <si>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</si>
  <si>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</si>
  <si>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</si>
  <si>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</si>
  <si>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</si>
  <si>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</si>
  <si>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</si>
  <si>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</si>
  <si>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</si>
  <si>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</si>
  <si>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</si>
  <si>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</si>
  <si>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</si>
  <si>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</si>
  <si>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</si>
  <si>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</si>
  <si>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</si>
  <si>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</si>
  <si>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</si>
  <si>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</si>
  <si>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</si>
  <si>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</si>
  <si>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</si>
  <si>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</si>
  <si>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</si>
  <si>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</si>
  <si>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</si>
  <si>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</si>
  <si>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</si>
  <si>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</si>
  <si>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</si>
  <si>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</si>
  <si>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</si>
  <si>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</si>
  <si>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</si>
  <si>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</si>
  <si>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</si>
  <si>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</si>
  <si>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</si>
  <si>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</si>
  <si>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</si>
  <si>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</si>
  <si>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</si>
  <si>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</si>
  <si>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</si>
  <si>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</si>
  <si>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</si>
  <si>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</si>
  <si>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</si>
  <si>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</si>
  <si>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</si>
  <si>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</si>
  <si>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</si>
  <si>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</si>
  <si>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</si>
  <si>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</si>
  <si>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</si>
  <si>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</si>
  <si>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</si>
  <si>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</si>
  <si>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</si>
  <si>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</si>
  <si>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</si>
  <si>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</si>
  <si>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</si>
  <si>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</si>
  <si>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</si>
  <si>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</si>
  <si>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</si>
  <si>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</si>
  <si>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</si>
  <si>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</si>
  <si>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</si>
  <si>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</si>
  <si>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</si>
  <si>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</si>
  <si>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</si>
  <si>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</si>
  <si>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</si>
  <si>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</si>
  <si>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</si>
  <si>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</si>
  <si>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</si>
  <si>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</si>
  <si>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</si>
  <si>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</si>
  <si>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</si>
  <si>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</si>
  <si>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</si>
  <si>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</si>
  <si>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</si>
  <si>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</si>
  <si>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</si>
  <si>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</si>
  <si>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</si>
  <si>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</si>
  <si>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</si>
  <si>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</si>
  <si>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</si>
  <si>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</si>
  <si>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</si>
  <si>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</si>
  <si>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</si>
  <si>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</si>
  <si>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</si>
  <si>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</si>
  <si>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</si>
  <si>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</si>
  <si>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</si>
  <si>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</si>
  <si>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</si>
  <si>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</si>
  <si>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</si>
  <si>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</si>
  <si>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</si>
  <si>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</si>
  <si>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</si>
  <si>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</si>
  <si>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</si>
  <si>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</si>
  <si>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</si>
  <si>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</si>
  <si>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</si>
  <si>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</si>
  <si>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</si>
  <si>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</si>
  <si>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</si>
  <si>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</si>
  <si>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</si>
  <si>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</si>
  <si>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</si>
  <si>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</si>
  <si>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</si>
  <si>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</si>
  <si>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</si>
  <si>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</si>
  <si>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</si>
  <si>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</si>
  <si>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</si>
  <si>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</si>
  <si>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</si>
  <si>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</si>
  <si>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</si>
  <si>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</si>
  <si>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</si>
  <si>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</si>
  <si>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</si>
  <si>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</si>
  <si>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</si>
  <si>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</si>
  <si>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</si>
  <si>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</si>
  <si>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</si>
  <si>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</si>
  <si>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</si>
  <si>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</si>
  <si>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</si>
  <si>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</si>
  <si>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</si>
  <si>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</si>
  <si>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</si>
  <si>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</si>
  <si>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</si>
  <si>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</si>
  <si>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</si>
  <si>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</si>
  <si>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</si>
  <si>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</si>
  <si>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</si>
  <si>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</si>
  <si>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</si>
  <si>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</si>
  <si>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</si>
  <si>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</si>
  <si>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</si>
  <si>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</si>
  <si>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</si>
  <si>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</si>
  <si>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</si>
  <si>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</si>
  <si>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</si>
  <si>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</si>
  <si>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</si>
  <si>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</si>
  <si>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</si>
  <si>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</si>
  <si>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</si>
  <si>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</si>
  <si>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</si>
  <si>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</si>
  <si>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</si>
  <si>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</si>
  <si>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</si>
  <si>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</si>
  <si>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</si>
  <si>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</si>
  <si>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</si>
  <si>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</si>
  <si>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</si>
  <si>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</si>
  <si>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</si>
  <si>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</si>
  <si>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</si>
  <si>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</si>
  <si>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</si>
  <si>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</si>
  <si>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</si>
  <si>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</si>
  <si>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</si>
  <si>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</si>
  <si>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</si>
  <si>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</si>
  <si>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</si>
  <si>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</si>
  <si>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</si>
  <si>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</si>
  <si>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</si>
  <si>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</si>
  <si>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</si>
  <si>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</si>
  <si>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</si>
  <si>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</si>
  <si>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</si>
  <si>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</si>
  <si>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</si>
  <si>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</si>
  <si>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</si>
  <si>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</si>
  <si>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</si>
  <si>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</si>
  <si>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</si>
  <si>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</si>
  <si>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</si>
  <si>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</si>
  <si>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</si>
  <si>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</si>
  <si>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</si>
  <si>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</si>
  <si>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</si>
  <si>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</si>
  <si>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</si>
  <si>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</si>
  <si>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</si>
  <si>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</si>
  <si>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</si>
  <si>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</si>
  <si>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</si>
  <si>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</si>
  <si>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</si>
  <si>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</si>
  <si>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</si>
  <si>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</si>
  <si>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</si>
  <si>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</si>
  <si>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</si>
  <si>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</si>
  <si>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</si>
  <si>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</si>
  <si>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</si>
  <si>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</si>
  <si>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</si>
  <si>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</si>
  <si>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</si>
  <si>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</si>
  <si>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</si>
  <si>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</si>
  <si>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</si>
  <si>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</si>
  <si>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</si>
  <si>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</si>
  <si>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</si>
  <si>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</si>
  <si>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</si>
  <si>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</si>
  <si>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</si>
  <si>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</si>
  <si>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</si>
  <si>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</si>
  <si>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</si>
  <si>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</si>
  <si>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</si>
  <si>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</si>
  <si>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</si>
  <si>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</si>
  <si>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</si>
  <si>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</si>
  <si>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</si>
  <si>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</si>
  <si>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</si>
  <si>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</si>
  <si>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</si>
  <si>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</si>
  <si>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</si>
  <si>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</si>
  <si>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</si>
  <si>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</si>
  <si>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</si>
  <si>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</si>
  <si>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</si>
  <si>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</si>
  <si>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</si>
  <si>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</si>
  <si>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</si>
  <si>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</si>
  <si>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</si>
  <si>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</si>
  <si>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</si>
  <si>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</si>
  <si>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</si>
  <si>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</si>
  <si>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</si>
  <si>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</si>
  <si>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</si>
  <si>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</si>
  <si>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</si>
  <si>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</si>
  <si>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</si>
  <si>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</si>
  <si>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</si>
  <si>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</si>
  <si>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</si>
  <si>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</si>
  <si>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</si>
  <si>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</si>
  <si>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</si>
  <si>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</si>
  <si>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</si>
  <si>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</si>
  <si>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</si>
  <si>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</si>
  <si>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</si>
  <si>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</si>
  <si>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</si>
  <si>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</si>
  <si>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</si>
  <si>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</si>
  <si>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</si>
  <si>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</si>
  <si>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</si>
  <si>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</si>
  <si>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</si>
  <si>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</si>
  <si>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</si>
  <si>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</si>
  <si>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</si>
  <si>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</si>
  <si>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</si>
  <si>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</si>
  <si>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</si>
  <si>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</si>
  <si>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</si>
  <si>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</si>
  <si>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</si>
  <si>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</si>
  <si>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</si>
  <si>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</si>
  <si>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</si>
  <si>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</si>
  <si>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</si>
  <si>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</si>
  <si>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</si>
  <si>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</si>
  <si>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</si>
  <si>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</si>
  <si>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</si>
  <si>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</si>
  <si>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</si>
  <si>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</si>
  <si>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</si>
  <si>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</si>
  <si>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</si>
  <si>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</si>
  <si>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</si>
  <si>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</si>
  <si>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</si>
  <si>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</si>
  <si>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</si>
  <si>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</si>
  <si>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</si>
  <si>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</si>
  <si>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</si>
  <si>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</si>
  <si>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</si>
  <si>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</si>
  <si>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</si>
  <si>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</si>
  <si>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</si>
  <si>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</si>
  <si>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</si>
  <si>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</si>
  <si>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</si>
  <si>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</si>
  <si>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</si>
  <si>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</si>
  <si>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</si>
  <si>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</si>
  <si>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</si>
  <si>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</si>
  <si>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</si>
  <si>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</si>
  <si>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</si>
  <si>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</si>
  <si>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</si>
  <si>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</si>
  <si>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</si>
  <si>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</si>
  <si>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</si>
  <si>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</si>
  <si>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</si>
  <si>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</si>
  <si>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</si>
  <si>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</si>
  <si>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</si>
  <si>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</si>
  <si>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</si>
  <si>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</si>
  <si>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</si>
  <si>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</si>
  <si>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</si>
  <si>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</si>
  <si>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</si>
  <si>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</si>
  <si>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</si>
  <si>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</si>
  <si>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</si>
  <si>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</si>
  <si>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</si>
  <si>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</si>
  <si>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</si>
  <si>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</si>
  <si>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</si>
  <si>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</si>
  <si>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</si>
  <si>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</si>
  <si>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</si>
  <si>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</si>
  <si>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</si>
  <si>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</si>
  <si>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</si>
  <si>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</si>
  <si>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</si>
  <si>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</si>
  <si>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</si>
  <si>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</si>
  <si>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</si>
  <si>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</si>
  <si>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</si>
  <si>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</si>
  <si>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</si>
  <si>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</si>
  <si>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</si>
  <si>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</si>
  <si>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</si>
  <si>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</si>
  <si>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</si>
  <si>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</si>
  <si>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</si>
  <si>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</si>
  <si>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</si>
  <si>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</si>
  <si>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</si>
  <si>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</si>
  <si>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</si>
  <si>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</si>
  <si>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</si>
  <si>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</si>
  <si>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</si>
  <si>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</si>
  <si>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</si>
  <si>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</si>
  <si>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</si>
  <si>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</si>
  <si>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</si>
  <si>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</si>
  <si>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</si>
  <si>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</si>
  <si>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</si>
  <si>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</si>
  <si>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</si>
  <si>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</si>
  <si>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</si>
  <si>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</si>
  <si>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</si>
  <si>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</si>
  <si>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</si>
  <si>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</si>
  <si>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</si>
  <si>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</si>
  <si>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</si>
  <si>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</si>
  <si>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</si>
  <si>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</si>
  <si>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</si>
  <si>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</si>
  <si>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</si>
  <si>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</si>
  <si>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</si>
  <si>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</si>
  <si>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</si>
  <si>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</si>
  <si>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</si>
  <si>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</si>
  <si>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</si>
  <si>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</si>
  <si>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</si>
  <si>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</si>
  <si>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</si>
  <si>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</si>
  <si>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</si>
  <si>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</si>
  <si>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</si>
  <si>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</si>
  <si>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</si>
  <si>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</si>
  <si>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</si>
  <si>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</si>
  <si>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</si>
  <si>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</si>
  <si>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</si>
  <si>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</si>
  <si>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</si>
  <si>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</si>
  <si>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</si>
  <si>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</si>
  <si>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</si>
  <si>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</si>
  <si>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</si>
  <si>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</si>
  <si>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</si>
  <si>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</si>
  <si>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</si>
  <si>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</si>
  <si>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</si>
  <si>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</si>
  <si>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</si>
  <si>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</si>
  <si>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</si>
  <si>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</si>
  <si>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</si>
  <si>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</si>
  <si>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</si>
  <si>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</si>
  <si>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</si>
  <si>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</si>
  <si>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</si>
  <si>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</si>
  <si>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</si>
  <si>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</si>
  <si>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</si>
  <si>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</si>
  <si>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</si>
  <si>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</si>
  <si>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</si>
  <si>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</si>
  <si>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</si>
  <si>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</si>
  <si>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</si>
  <si>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</si>
  <si>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</si>
  <si>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</si>
  <si>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</si>
  <si>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</si>
  <si>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</si>
  <si>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</si>
  <si>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</si>
  <si>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</si>
  <si>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</si>
  <si>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</si>
  <si>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</si>
  <si>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</si>
  <si>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</si>
  <si>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</si>
  <si>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</si>
  <si>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</si>
  <si>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</si>
  <si>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</si>
  <si>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</si>
  <si>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</si>
  <si>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</si>
  <si>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</si>
  <si>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</si>
  <si>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</si>
  <si>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</si>
  <si>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</si>
  <si>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</si>
  <si>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</si>
  <si>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</si>
  <si>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</si>
  <si>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</si>
  <si>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</si>
  <si>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</si>
  <si>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</si>
  <si>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</si>
  <si>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</si>
  <si>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</si>
  <si>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</si>
  <si>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</si>
  <si>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</si>
  <si>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</si>
  <si>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</si>
  <si>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</si>
  <si>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</si>
  <si>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</si>
  <si>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</si>
  <si>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</si>
  <si>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</si>
  <si>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</si>
  <si>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</si>
  <si>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</si>
  <si>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</si>
  <si>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</si>
  <si>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</si>
  <si>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</si>
  <si>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</si>
  <si>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</si>
  <si>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</si>
  <si>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</si>
  <si>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</si>
  <si>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</si>
  <si>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</si>
  <si>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</si>
  <si>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</si>
  <si>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</si>
  <si>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</si>
  <si>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</si>
  <si>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</si>
  <si>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</si>
  <si>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</si>
  <si>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</si>
  <si>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</si>
  <si>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</si>
  <si>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</si>
  <si>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</si>
  <si>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</si>
  <si>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</si>
  <si>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</si>
  <si>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</si>
  <si>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</si>
  <si>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</si>
  <si>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</si>
  <si>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</si>
  <si>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</si>
  <si>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</si>
  <si>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</si>
  <si>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</si>
  <si>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</si>
  <si>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</si>
  <si>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</si>
  <si>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</si>
  <si>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</si>
  <si>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</si>
  <si>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</si>
  <si>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</si>
  <si>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</si>
  <si>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</si>
  <si>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</si>
  <si>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</si>
  <si>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</si>
  <si>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</si>
  <si>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</si>
  <si>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</si>
  <si>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</si>
  <si>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</si>
  <si>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</si>
  <si>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</si>
  <si>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</si>
  <si>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</si>
  <si>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</si>
  <si>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</si>
  <si>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</si>
  <si>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</si>
  <si>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</si>
  <si>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</si>
  <si>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</si>
  <si>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</si>
  <si>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</si>
  <si>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</si>
  <si>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</si>
  <si>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</si>
  <si>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</si>
  <si>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</si>
  <si>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</si>
  <si>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</si>
  <si>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</si>
  <si>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</si>
  <si>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</si>
  <si>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</si>
  <si>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</si>
  <si>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</si>
  <si>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</si>
  <si>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</si>
  <si>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</si>
  <si>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</si>
  <si>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</si>
  <si>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</si>
  <si>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</si>
  <si>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</si>
  <si>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</si>
  <si>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</si>
  <si>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</si>
  <si>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</si>
  <si>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</si>
  <si>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</si>
  <si>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</si>
  <si>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</si>
  <si>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</si>
  <si>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</si>
  <si>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</si>
  <si>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</si>
  <si>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</si>
  <si>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</si>
  <si>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</si>
  <si>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</si>
  <si>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</si>
  <si>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</si>
  <si>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</si>
  <si>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</si>
  <si>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</si>
  <si>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</si>
  <si>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</si>
  <si>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</si>
  <si>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</si>
  <si>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</si>
  <si>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</si>
  <si>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</si>
  <si>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</si>
  <si>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</si>
  <si>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</si>
  <si>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</si>
  <si>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</si>
  <si>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</si>
  <si>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</si>
  <si>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</si>
  <si>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</si>
  <si>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</si>
  <si>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</si>
  <si>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</si>
  <si>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</si>
  <si>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</si>
  <si>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</si>
  <si>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</si>
  <si>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</si>
  <si>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</si>
  <si>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</si>
  <si>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</si>
  <si>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</si>
  <si>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</si>
  <si>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</si>
  <si>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</si>
  <si>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</si>
  <si>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</si>
  <si>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</si>
  <si>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</si>
  <si>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</si>
  <si>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</si>
  <si>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</si>
  <si>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</si>
  <si>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</si>
  <si>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</si>
  <si>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</si>
  <si>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</si>
  <si>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</si>
  <si>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</si>
  <si>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</si>
  <si>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</si>
  <si>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</si>
  <si>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</si>
  <si>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</si>
  <si>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</si>
  <si>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</si>
  <si>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</si>
  <si>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</si>
  <si>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</si>
  <si>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</si>
  <si>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</si>
  <si>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</si>
  <si>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</si>
  <si>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</si>
  <si>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</si>
  <si>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</si>
  <si>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</si>
  <si>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</si>
  <si>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</si>
  <si>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</si>
  <si>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</si>
  <si>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</si>
  <si>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</si>
  <si>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</si>
  <si>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</si>
  <si>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</si>
  <si>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</si>
  <si>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</si>
  <si>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</si>
  <si>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</si>
  <si>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</si>
  <si>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</si>
  <si>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</si>
  <si>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</si>
  <si>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</si>
  <si>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</si>
  <si>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</si>
  <si>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</si>
  <si>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</si>
  <si>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</si>
  <si>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</si>
  <si>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</si>
  <si>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</si>
  <si>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</si>
  <si>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</si>
  <si>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</si>
  <si>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</si>
  <si>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</si>
  <si>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</si>
  <si>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</si>
  <si>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</si>
  <si>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</si>
  <si>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</si>
  <si>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</si>
  <si>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</si>
  <si>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</si>
  <si>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</si>
  <si>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</si>
  <si>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</si>
  <si>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</si>
  <si>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</si>
  <si>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</si>
  <si>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</si>
  <si>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</si>
  <si>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</si>
  <si>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</si>
  <si>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</si>
  <si>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</si>
  <si>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</si>
  <si>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</si>
  <si>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</si>
  <si>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</si>
  <si>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</si>
  <si>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</si>
  <si>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</si>
  <si>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</si>
  <si>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</si>
  <si>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</si>
  <si>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</si>
  <si>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</si>
  <si>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</si>
  <si>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</si>
  <si>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</si>
  <si>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</si>
  <si>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</si>
  <si>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</si>
  <si>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</si>
  <si>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</si>
  <si>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</si>
  <si>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</si>
  <si>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</si>
  <si>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</si>
  <si>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</si>
  <si>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</si>
  <si>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</si>
  <si>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</si>
  <si>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</si>
  <si>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</si>
  <si>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</si>
  <si>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</si>
  <si>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</si>
  <si>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</si>
  <si>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</si>
  <si>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</si>
  <si>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</si>
  <si>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</si>
  <si>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</si>
  <si>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</si>
  <si>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</si>
  <si>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</si>
  <si>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</si>
  <si>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</si>
  <si>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</si>
  <si>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</si>
  <si>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</si>
  <si>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</si>
  <si>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</si>
  <si>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</si>
  <si>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</si>
  <si>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</si>
  <si>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</si>
  <si>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</si>
  <si>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</si>
  <si>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</si>
  <si>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</si>
  <si>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</si>
  <si>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</si>
  <si>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</si>
  <si>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</si>
  <si>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</si>
  <si>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</si>
  <si>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</si>
  <si>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</si>
  <si>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</si>
  <si>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</si>
  <si>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</si>
  <si>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</si>
  <si>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</si>
  <si>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</si>
  <si>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</si>
  <si>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</si>
  <si>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</si>
  <si>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</si>
  <si>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</si>
  <si>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</si>
  <si>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</si>
  <si>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</si>
  <si>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</si>
  <si>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</si>
  <si>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</si>
  <si>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</si>
  <si>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</si>
  <si>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</si>
  <si>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</si>
  <si>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</si>
  <si>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</si>
  <si>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</si>
  <si>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</si>
  <si>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</si>
  <si>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</si>
  <si>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</si>
  <si>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</si>
  <si>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</si>
  <si>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</si>
  <si>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</si>
  <si>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</si>
  <si>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</si>
  <si>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</si>
  <si>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</si>
  <si>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</si>
  <si>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</si>
  <si>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</si>
  <si>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</si>
  <si>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</si>
  <si>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</si>
  <si>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</si>
  <si>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</si>
  <si>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</si>
  <si>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</si>
  <si>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</si>
  <si>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</si>
  <si>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</si>
  <si>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</si>
  <si>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</si>
  <si>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</si>
  <si>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</si>
  <si>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</si>
  <si>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</si>
  <si>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</si>
  <si>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</si>
  <si>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</si>
  <si>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</si>
  <si>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</si>
  <si>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</si>
  <si>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</si>
  <si>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</si>
  <si>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</si>
  <si>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</si>
  <si>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</si>
  <si>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</si>
  <si>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</si>
  <si>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</si>
  <si>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</si>
  <si>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</si>
  <si>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</si>
  <si>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</si>
  <si>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</si>
  <si>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</si>
  <si>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</si>
  <si>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</si>
  <si>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</si>
  <si>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</si>
  <si>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</si>
  <si>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</si>
  <si>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</si>
  <si>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</si>
  <si>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</si>
  <si>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</si>
  <si>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</si>
  <si>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</si>
  <si>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</si>
  <si>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</si>
  <si>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</si>
  <si>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</si>
  <si>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</si>
  <si>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</si>
  <si>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</si>
  <si>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</si>
  <si>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</si>
  <si>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</si>
  <si>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</si>
  <si>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</si>
  <si>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</si>
  <si>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</si>
  <si>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</si>
  <si>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</si>
  <si>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</si>
  <si>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</si>
  <si>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</si>
  <si>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</si>
  <si>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</si>
  <si>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</si>
  <si>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</si>
  <si>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</si>
  <si>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</si>
  <si>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</si>
  <si>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</si>
  <si>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</si>
  <si>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</si>
  <si>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</si>
  <si>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</si>
  <si>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</si>
  <si>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</si>
  <si>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</si>
  <si>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</si>
  <si>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</si>
  <si>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</si>
  <si>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</si>
  <si>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</si>
  <si>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</si>
  <si>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</si>
  <si>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</si>
  <si>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</si>
  <si>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</si>
  <si>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</si>
  <si>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</si>
  <si>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</si>
  <si>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</si>
  <si>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</si>
  <si>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</si>
  <si>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</si>
  <si>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</si>
  <si>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</si>
  <si>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</si>
  <si>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</si>
  <si>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</si>
  <si>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</si>
  <si>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</si>
  <si>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</si>
  <si>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</si>
  <si>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</si>
  <si>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</si>
  <si>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</si>
  <si>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</si>
  <si>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</si>
  <si>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</si>
  <si>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</si>
  <si>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</si>
  <si>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</si>
  <si>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</si>
  <si>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</si>
  <si>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</si>
  <si>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</si>
  <si>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</si>
  <si>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</si>
  <si>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</si>
  <si>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</si>
  <si>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</si>
  <si>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</si>
  <si>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</si>
  <si>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</si>
  <si>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</si>
  <si>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</si>
  <si>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</si>
  <si>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</si>
  <si>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</si>
  <si>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</si>
  <si>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</si>
  <si>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</si>
  <si>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</si>
  <si>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</si>
  <si>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</si>
  <si>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</si>
  <si>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</si>
  <si>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</si>
  <si>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</si>
  <si>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</si>
  <si>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</si>
  <si>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</si>
  <si>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</si>
  <si>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</si>
  <si>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</si>
  <si>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</si>
  <si>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</si>
  <si>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</si>
  <si>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</si>
  <si>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</si>
  <si>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</si>
  <si>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</si>
  <si>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</si>
  <si>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</si>
  <si>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</si>
  <si>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</si>
  <si>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</si>
  <si>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</si>
  <si>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</si>
  <si>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</si>
  <si>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</si>
  <si>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</si>
  <si>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</si>
  <si>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</si>
  <si>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</si>
  <si>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</si>
  <si>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</si>
  <si>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</si>
  <si>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</si>
  <si>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</si>
  <si>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</si>
  <si>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</si>
  <si>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</si>
  <si>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</si>
  <si>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</si>
  <si>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</si>
  <si>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</si>
  <si>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</si>
  <si>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</si>
  <si>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</si>
  <si>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</si>
  <si>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</si>
  <si>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</si>
  <si>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</si>
  <si>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</si>
  <si>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</si>
  <si>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</si>
  <si>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</si>
  <si>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</si>
  <si>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</si>
  <si>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</si>
  <si>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</si>
  <si>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</si>
  <si>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</si>
  <si>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</si>
  <si>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</si>
  <si>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</si>
  <si>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</si>
  <si>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</si>
  <si>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</si>
  <si>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</si>
  <si>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</si>
  <si>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</si>
  <si>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</si>
  <si>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</si>
  <si>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</si>
  <si>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</si>
  <si>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</si>
  <si>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</si>
  <si>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</si>
  <si>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</si>
  <si>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</si>
  <si>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</si>
  <si>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</si>
  <si>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</si>
  <si>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</si>
  <si>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</si>
  <si>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</si>
  <si>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</si>
  <si>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</si>
  <si>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</si>
  <si>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</si>
  <si>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</si>
  <si>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</si>
  <si>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</si>
  <si>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</si>
  <si>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</si>
  <si>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</si>
  <si>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</si>
  <si>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</si>
  <si>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</si>
  <si>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</si>
  <si>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</si>
  <si>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</si>
  <si>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</si>
  <si>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</si>
  <si>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</si>
  <si>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</si>
  <si>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</si>
  <si>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</si>
  <si>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</si>
  <si>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</si>
  <si>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</si>
  <si>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</si>
  <si>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</si>
  <si>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</si>
  <si>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</si>
  <si>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</si>
  <si>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</si>
  <si>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</si>
  <si>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</si>
  <si>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</si>
  <si>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</si>
  <si>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</si>
  <si>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</si>
  <si>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</si>
  <si>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</si>
  <si>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</si>
  <si>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</si>
  <si>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</si>
  <si>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</si>
  <si>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</si>
  <si>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</si>
  <si>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</si>
  <si>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</si>
  <si>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</si>
  <si>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</si>
  <si>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</si>
  <si>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</si>
  <si>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</si>
  <si>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</si>
  <si>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</si>
  <si>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</si>
  <si>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</si>
  <si>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</si>
  <si>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</si>
  <si>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</si>
  <si>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</si>
  <si>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</si>
  <si>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</si>
  <si>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</si>
  <si>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</si>
  <si>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</si>
  <si>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</si>
  <si>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</si>
  <si>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</si>
  <si>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</si>
  <si>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</si>
  <si>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</si>
  <si>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</si>
  <si>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</si>
  <si>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</si>
  <si>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</si>
  <si>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</si>
  <si>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</si>
  <si>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</si>
  <si>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</si>
  <si>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</si>
  <si>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</si>
  <si>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</si>
  <si>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</si>
  <si>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</si>
  <si>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</si>
  <si>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10 min</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</si>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</sst>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314.60054803240928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0.46581423611496575</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45977.548973958335</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45977.548973958335</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45977.548973958335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45977.548973958335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45977.548973958335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45977.548973958335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45977.548973958335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45977.548973958335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45977.548973958335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45977.548973958335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45977.548973958335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45977.548973958335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45977.548973958335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45977.548973958335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45977.548973958335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45977.548973958335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45977.548973958335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45977.548973958335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45977.548973958335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45977.548973958335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45977.548973958335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45977.548973958335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45977.548973958335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45977.548973958335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45977.548973958335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45977.548973958335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45977.548973958335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45977.548973958335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45977.548973958335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45977.548973958335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45977.548973958335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45977.548973958335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45977.548973958335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45977.548973958335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45977.548973958335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45977.548973958335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45977.548973958335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45977.548973958335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45977.548973958335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45977.548973958335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45977.548973958335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45977.548973958335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45977.548973958335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45977.548973958335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45977.548973958335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45977.548973958335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45977.548973958335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45977.548973958335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45977.548973958335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45977.548973958335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45977.548973958335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45977.548973958335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45977.548973958335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45977.548973958335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45977.548973958335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45977.548973958335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45977.548973958335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45977.548973958335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45977.548973958335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45977.548973958335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45977.548973958335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45977.548973958335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45977.548973958335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45977.548973958335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45977.548973958335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45977.548973958335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45977.548973958335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45977.548973958335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45977.548973958335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45977.548973958335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45977.548973958335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45977.548973958335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45977.548973958335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45977.548973958335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45977.548973958335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45977.548973958335</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152.54913599537394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1.1126313657441642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0.53005034722445998</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9.98883101856336E-2</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8.1601273152045906E-2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5</v>
      </c>
      <c r="D8" s="18" t="s">
        <v>24920</v>
      </c>
      <c r="E8" s="103" t="s">
        <v>39024</v>
      </c>
      <c r="F8" s="104">
        <v>45977.495659722219</v>
      </c>
      <c r="G8" s="105">
        <f ca="1">IFERROR(NOW()-F8,"-")</f>
        <v>5.3314236116420943E-2</v>
      </c>
      <c r="H8" s="104">
        <v>45977.489745370367</v>
      </c>
      <c r="I8" s="18" t="str">
        <f>IFERROR(VLOOKUP(D8,DB!A:F,6,0),"")</f>
        <v>Generator-SG</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45977.548973958335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45977.548973958335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45977.548973958335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45977.548973958335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45977.548973958335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45977.548973958335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45977.548973958335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45977.548973958335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0"/>
      <c r="B17" s="121" t="str">
        <f>IFERROR(VLOOKUP(D17,DB!A:K,11,0),"")</f>
        <v/>
      </c>
      <c r="C17" s="121"/>
      <c r="D17" s="121"/>
      <c r="E17" s="122"/>
      <c r="F17" s="123"/>
      <c r="G17" s="124">
        <f ca="1">IFERROR(NOW()-F17,"-")</f>
        <v>45977.548973958335</v>
      </c>
      <c r="H17" s="123"/>
      <c r="I17" s="121" t="str">
        <f>IFERROR(VLOOKUP(D17,DB!A:F,6,0),"")</f>
        <v/>
      </c>
      <c r="J17" s="121" t="str">
        <f>IFERROR(VLOOKUP(D17,DB!A:G,7,0),"")</f>
        <v/>
      </c>
      <c r="K17" s="125"/>
      <c r="L17" s="121" t="str">
        <f>IFERROR(VLOOKUP(D17,DB!A:I,9,0),"")</f>
        <v/>
      </c>
      <c r="M17" s="121"/>
      <c r="N17" s="121"/>
      <c r="O17" s="121"/>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121"/>
      <c r="AV17" s="121"/>
      <c r="AW17" s="121"/>
      <c r="AX17" s="121"/>
      <c r="AY17" s="121"/>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21"/>
      <c r="BX17" s="121"/>
      <c r="BY17" s="121"/>
      <c r="BZ17" s="121"/>
      <c r="CA17" s="121"/>
      <c r="CB17" s="121"/>
      <c r="CC17" s="121"/>
      <c r="CD17" s="121"/>
      <c r="CE17" s="121"/>
      <c r="CF17" s="121"/>
      <c r="CG17" s="121"/>
      <c r="CH17" s="121"/>
      <c r="CI17" s="121"/>
      <c r="CJ17" s="126"/>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39120</v>
      </c>
      <c r="B2" s="61" t="str">
        <f>IFERROR(VLOOKUP(D2,DB!A:K,11,0),"")</f>
        <v>R3</v>
      </c>
      <c r="C2" s="18">
        <v>1</v>
      </c>
      <c r="D2" s="18" t="s">
        <v>15609</v>
      </c>
      <c r="E2" s="18"/>
      <c r="F2" s="20"/>
      <c r="G2" s="21">
        <f t="shared" ref="G2:G20" ca="1" si="0">IFERROR(NOW()-F2,"-")</f>
        <v>45977.548973958335</v>
      </c>
      <c r="H2" s="22">
        <v>45977.520555555559</v>
      </c>
      <c r="I2" s="19" t="str">
        <f>IFERROR(VLOOKUP(D2,DB!A:F,6,0),"")</f>
        <v>SCECO</v>
      </c>
      <c r="J2" s="18" t="str">
        <f>IFERROR(VLOOKUP(D2,DB!A:G,7,0),"")</f>
        <v>Dead</v>
      </c>
      <c r="K2" s="156" t="s">
        <v>39121</v>
      </c>
      <c r="L2" s="23" t="str">
        <f>IFERROR(VLOOKUP(D2,DB!A:I,9,0),"")</f>
        <v>Latis</v>
      </c>
    </row>
    <row r="3" spans="1:13" ht="15" customHeight="1">
      <c r="A3" s="19"/>
      <c r="B3" s="61" t="str">
        <f>IFERROR(VLOOKUP(D3,DB!A:K,11,0),"")</f>
        <v/>
      </c>
      <c r="C3" s="18"/>
      <c r="D3" s="18"/>
      <c r="E3" s="18"/>
      <c r="F3" s="20"/>
      <c r="G3" s="21">
        <f t="shared" ca="1" si="0"/>
        <v>45977.548973958335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45977.548973958335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45977.548973958335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45977.548973958335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45977.548973958335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45977.548973958335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45977.548973958335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45977.548973958335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45977.548973958335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45977.548973958335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45977.548973958335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45977.548973958335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45977.548973958335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45977.548973958335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45977.548973958335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45977.548973958335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45977.548973958335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45977.548973958335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45977.548973958335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45977.548973958335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45977.548973958335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45977.548973958335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45977.548973958335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45977.548973958335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45977.548973958335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45977.548973958335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45977.548973958335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45977.548973958335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45977.548973958335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45977.548973958335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45977.548973958335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45977.548973958335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45977.548973958335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45977.548973958335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45977.548973958335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45977.548973958335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45977.548973958335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45977.548973958335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45977.548973958335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45977.548973958335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45977.548973958335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45977.548973958335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45977.548973958335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45977.548973958335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45977.548973958335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45977.548973958335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45977.548973958335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45977.548973958335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45977.548973958335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45977.548973958335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45977.548973958335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45977.548973958335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45977.548973958335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45977.548973958335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45977.548973958335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45977.548973958335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45977.548973958335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45977.548973958335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45977.548973958335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45977.548973958335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45977.548973958335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45977.548973958335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45977.548973958335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45977.548973958335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45977.548973958335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45977.548973958335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45977.548973958335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45977.548973958335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45977.548973958335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45977.548973958335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45977.548973958335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45977.548973958335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45977.548973958335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45977.548973958335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45977.548973958335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45977.548973958335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45977.548973958335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45977.548973958335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45977.548973958335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45977.548973958335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45977.548973958335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45977.548973958335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45977.548973958335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45977.548973958335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45977.548973958335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45977.548973958335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45977.548973958335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45977.548973958335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45977.548973958335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45977.548973958335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45977.548973958335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45977.548973958335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45977.548973958335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45977.548973958335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45977.548973958335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45977.548973958335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45977.548973958335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45977.548973958335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45977.548973958335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45977.548973958335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45977.548973958335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45977.548973958335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45977.548973958335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45977.548973958335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45977.548973958335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45977.548973958335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45977.548973958335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45977.548973958335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45977.548973958335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45977.548973958335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45977.548973958335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45977.548973958335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45977.548973958335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45977.548973958335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45977.548973958335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45977.548973958335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45977.548973958335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45977.548973958335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45977.548973958335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45977.548973958335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45977.548973958335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45977.548973958335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45977.548973958335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45977.548973958335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45977.548973958335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45977.548973958335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45977.548973958335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45977.548973958335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45977.548973958335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45977.548973958335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45977.548973958335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45977.548973958335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45977.548973958335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45977.548973958335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45977.548973958335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45977.548973958335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45977.548973958335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45977.548973958335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45977.548973958335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45977.548973958335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45977.548973958335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45977.548973958335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45977.548973958335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45977.548973958335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45977.548973958335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45977.548973958335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45977.548973958335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45977.548973958335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45977.548973958335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45977.548973958335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45977.548973958335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45977.548973958335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45977.548973958335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45977.548973958335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45977.548973958335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45977.548973958335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45977.548973958335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45977.548973958335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45977.548973958335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45977.548973958335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45977.548973958335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45977.548973958335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45977.548973958335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45977.548973958335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45977.548973958335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45977.548973958335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45977.548973958335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45977.548973958335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45977.548973958335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45977.548973958335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45977.548973958335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45977.548973958335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45977.548973958335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45977.548973958335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45977.548973958335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45977.548973958335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45977.548973958335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45977.548973958335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45977.548973958335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45977.548973958335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45977.548973958335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45977.548973958335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45977.548973958335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45977.548973958335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45977.548973958335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45977.548973958335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45977.548973958335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45977.548973958335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45977.548973958335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45977.548973958335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45977.548973958335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45977.548973958335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45977.548973958335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45977.548973958335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45977.548973958335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45977.548973958335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45977.548973958335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45977.548973958335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45977.548973958335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45977.548973958335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45977.548973958335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45977.548973958335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45977.548973958335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45977.548973958335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45977.548973958335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45977.548973958335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45977.548973958335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45977.548973958335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45977.548973958335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45977.548973958335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45977.548973958335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45977.548973958335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45977.548973958335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45977.548973958335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45977.548973958335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45977.548973958335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45977.548973958335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45977.548973958335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45977.548973958335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45977.548973958335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45977.548973958335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45977.548973958335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45977.548973958335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45977.548973958335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45977.548973958335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45977.548973958335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45977.548973958335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45977.548973958335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45977.548973958335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45977.548973958335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45977.548973958335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45977.548973958335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45977.548973958335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45977.548973958335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45977.548973958335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45977.548973958335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45977.548973958335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45977.548973958335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45977.548973958335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45977.548973958335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45977.548973958335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45977.548973958335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45977.548973958335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45977.548973958335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45977.548973958335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45977.548973958335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45977.548973958335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45977.548973958335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45977.548973958335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45977.548973958335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45977.548973958335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45977.548973958335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45977.548973958335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45977.548973958335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45977.548973958335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45977.548973958335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45977.548973958335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45977.548973958335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45977.548973958335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45977.548973958335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45977.548973958335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45977.548973958335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45977.548973958335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45977.548973958335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45977.548973958335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45977.548973958335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45977.548973958335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45977.548973958335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45977.548973958335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45977.548973958335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45977.548973958335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45977.548973958335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45977.548973958335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45977.548973958335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45977.548973958335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45977.548973958335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45977.548973958335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45977.548973958335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45977.548973958335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45977.548973958335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45977.548973958335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45977.548973958335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45977.548973958335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45977.548973958335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45977.548973958335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45977.548973958335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45977.548973958335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45977.548973958335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45977.548973958335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45977.548973958335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45977.548973958335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45977.548973958335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45977.548973958335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45977.548973958335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45977.548973958335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45977.548973958335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45977.548973958335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45977.548973958335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45977.548973958335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45977.548973958335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45977.548973958335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45977.548973958335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45977.548973958335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45977.548973958335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45977.548973958335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45977.548973958335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45977.548973958335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45977.548973958335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45977.548973958335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45977.548973958335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45977.548973958335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45977.548973958335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45977.548973958335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45977.548973958335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45977.548973958335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45977.548973958335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45977.548973958335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45977.548973958335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45977.548973958335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45977.548973958335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45977.548973958335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45977.548973958335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45977.548973958335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45977.548973958335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45977.548973958335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45977.548973958335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45977.548973958335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45977.548973958335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45977.548973958335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45977.548973958335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45977.548973958335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45977.548973958335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45977.548973958335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45977.548973958335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45977.548973958335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45977.548973958335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45977.548973958335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45977.548973958335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45977.548973958335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45977.548973958335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45977.548973958335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45977.548973958335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45977.548973958335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45977.548973958335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45977.548973958335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45977.548973958335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45977.548973958335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45977.548973958335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45977.548973958335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45977.548973958335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45977.548973958335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45977.548973958335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45977.548973958335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45977.548973958335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45977.548973958335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45977.548973958335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45977.548973958335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45977.548973958335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45977.548973958335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45977.548973958335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45977.548973958335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45977.548973958335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45977.548973958335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45977.548973958335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45977.548973958335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45977.548973958335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45977.548973958335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45977.548973958335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45977.548973958335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45977.548973958335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45977.548973958335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45977.548973958335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45977.548973958335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45977.548973958335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45977.548973958335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45977.548973958335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45977.548973958335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45977.548973958335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45977.548973958335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45977.548973958335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45977.548973958335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45977.548973958335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45977.548973958335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45977.548973958335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45977.548973958335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45977.548973958335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45977.548973958335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45977.548973958335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45977.548973958335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45977.548973958335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45977.548973958335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45977.548973958335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45977.548973958335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45977.548973958335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45977.548973958335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45977.548973958335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45977.548973958335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45977.548973958335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45977.548973958335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45977.548973958335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45977.548973958335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45977.548973958335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45977.548973958335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45977.548973958335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45977.548973958335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45977.548973958335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45977.548973958335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45977.548973958335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45977.548973958335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45977.548973958335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45977.548973958335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45977.548973958335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45977.548973958335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45977.548973958335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45977.548973958335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45977.548973958335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45977.548973958335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45977.548973958335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45977.548973958335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45977.548973958335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45977.548973958335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45977.548973958335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45977.548973958335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45977.548973958335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45977.548973958335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45977.548973958335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45977.548973958335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45977.548973958335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45977.548973958335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45977.548973958335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45977.548973958335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45977.548973958335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45977.548973958335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45977.548973958335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45977.548973958335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45977.548973958335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45977.548973958335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45977.548973958335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45977.548973958335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45977.548973958335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45977.548973958335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45977.548973958335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45977.548973958335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45977.548973958335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45977.548973958335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45977.548973958335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45977.548973958335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45977.548973958335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45977.548973958335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45977.548973958335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45977.548973958335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45977.548973958335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45977.548973958335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45977.548973958335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45977.548973958335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45977.548973958335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45977.548973958335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45977.548973958335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45977.548973958335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45977.548973958335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45977.548973958335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45977.548973958335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45977.548973958335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45977.548973958335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45977.548973958335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45977.548973958335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45977.548973958335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45977.548973958335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45977.548973958335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45977.548973958335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45977.548973958335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45977.548973958335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45977.548973958335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45977.548973958335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45977.548973958335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45977.548973958335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45977.548973958335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45977.548973958335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45977.548973958335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45977.548973958335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45977.548973958335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45977.548973958335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45977.548973958335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45977.548973958335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45977.548973958335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45977.548973958335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45977.548973958335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45977.548973958335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45977.548973958335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45977.548973958335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45977.548973958335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45977.548973958335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45977.548973958335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45977.548973958335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45977.548973958335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45977.548973958335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45977.548973958335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45977.548973958335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45977.548973958335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45977.548973958335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45977.548973958335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45977.548973958335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45977.548973958335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45977.548973958335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45977.548973958335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45977.548973958335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45977.548973958335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45977.548973958335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45977.548973958335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45977.548973958335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45977.548973958335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45977.548973958335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45977.548973958335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45977.548973958335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45977.548973958335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45977.548973958335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45977.548973958335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45977.548973958335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45977.548973958335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45977.548973958335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45977.548973958335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45977.548973958335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45977.548973958335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45977.548973958335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45977.548973958335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45977.548973958335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45977.548973958335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45977.548973958335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45977.548973958335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45977.548973958335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45977.548973958335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45977.548973958335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45977.548973958335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45977.548973958335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45977.548973958335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45977.548973958335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45977.548973958335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45977.548973958335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45977.548973958335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45977.548973958335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45977.548973958335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45977.548973958335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45977.548973958335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45977.548973958335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45977.548973958335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45977.548973958335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45977.548973958335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45977.548973958335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45977.548973958335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45977.548973958335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45977.548973958335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45977.548973958335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45977.548973958335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45977.548973958335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45977.548973958335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45977.548973958335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45977.548973958335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45977.548973958335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45977.548973958335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45977.548973958335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45977.548973958335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45977.548973958335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45977.548973958335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45977.548973958335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45977.548973958335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45977.548973958335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45977.548973958335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45977.548973958335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45977.548973958335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45977.548973958335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45977.548973958335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45977.548973958335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45977.548973958335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45977.548973958335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45977.548973958335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45977.548973958335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45977.548973958335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45977.548973958335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45977.548973958335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45977.548973958335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45977.548973958335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45977.548973958335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45977.548973958335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45977.548973958335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45977.548973958335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45977.548973958335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45977.548973958335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45977.548973958335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45977.548973958335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45977.548973958335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45977.548973958335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45977.548973958335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45977.548973958335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45977.548973958335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45977.548973958335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45977.548973958335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45977.548973958335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45977.548973958335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45977.548973958335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45977.548973958335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45977.548973958335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45977.548973958335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45977.548973958335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45977.548973958335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45977.548973958335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45977.548973958335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45977.548973958335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45977.548973958335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45977.548973958335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45977.548973958335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45977.548973958335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45977.548973958335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45977.548973958335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45977.548973958335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45977.548973958335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45977.548973958335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45977.548973958335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45977.548973958335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45977.548973958335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45977.548973958335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45977.548973958335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45977.548973958335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45977.548973958335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45977.548973958335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45977.548973958335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45977.548973958335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45977.548973958335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45977.548973958335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45977.548973958335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45977.548973958335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45977.548973958335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45977.548973958335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45977.548973958335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45977.548973958335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45977.548973958335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45977.548973958335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45977.548973958335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45977.548973958335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45977.548973958335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45977.548973958335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45977.548973958335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45977.548973958335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45977.548973958335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45977.548973958335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45977.548973958335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45977.548973958335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45977.548973958335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45977.548973958335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45977.548973958335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45977.548973958335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45977.548973958335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45977.548973958335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45977.548973958335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45977.548973958335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45977.548973958335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45977.548973958335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45977.548973958335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45977.548973958335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45977.548973958335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45977.548973958335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45977.548973958335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45977.548973958335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45977.548973958335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45977.548973958335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45977.548973958335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45977.548973958335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45977.548973958335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45977.548973958335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45977.548973958335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45977.548973958335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45977.548973958335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45977.548973958335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45977.548973958335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45977.548973958335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45977.548973958335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45977.548973958335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45977.548973958335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45977.548973958335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45977.548973958335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45977.548973958335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45977.548973958335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45977.548973958335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45977.548973958335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45977.548973958335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45977.548973958335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45977.548973958335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45977.548973958335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45977.548973958335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45977.548973958335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45977.548973958335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45977.548973958335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45977.548973958335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45977.548973958335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45977.548973958335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45977.548973958335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45977.548973958335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45977.548973958335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45977.548973958335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45977.548973958335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45977.548973958335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45977.548973958335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45977.548973958335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45977.548973958335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45977.548973958335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45977.548973958335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45977.548973958335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45977.548973958335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45977.548973958335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45977.548973958335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45977.548973958335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45977.548973958335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45977.548973958335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45977.548973958335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45977.548973958335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45977.548973958335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45977.548973958335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45977.548973958335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45977.548973958335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45977.548973958335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45977.548973958335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45977.548973958335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45977.548973958335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45977.548973958335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45977.548973958335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45977.548973958335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45977.548973958335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45977.548973958335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45977.548973958335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45977.548973958335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45977.548973958335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45977.548973958335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45977.548973958335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45977.548973958335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45977.548973958335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45977.548973958335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45977.548973958335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45977.548973958335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45977.548973958335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45977.548973958335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45977.548973958335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45977.548973958335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45977.548973958335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45977.548973958335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45977.548973958335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45977.548973958335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45977.548973958335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45977.548973958335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45977.548973958335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45977.548973958335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45977.548973958335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45977.548973958335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45977.548973958335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45977.548973958335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45977.548973958335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45977.548973958335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45977.548973958335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45977.548973958335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45977.548973958335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45977.548973958335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45977.548973958335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45977.548973958335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45977.548973958335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45977.548973958335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45977.548973958335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45977.548973958335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45977.548973958335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45977.548973958335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45977.548973958335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45977.548973958335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45977.548973958335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45977.548973958335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45977.548973958335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45977.548973958335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45977.548973958335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45977.548973958335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45977.548973958335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45977.548973958335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45977.548973958335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45977.548973958335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45977.548973958335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45977.548973958335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45977.548973958335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45977.548973958335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45977.548973958335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45977.548973958335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45977.548973958335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45977.548973958335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45977.548973958335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45977.548973958335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45977.548973958335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45977.548973958335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45977.548973958335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45977.548973958335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45977.548973958335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45977.548973958335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45977.548973958335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45977.548973958335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45977.548973958335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45977.548973958335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45977.548973958335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45977.548973958335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45977.548973958335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45977.548973958335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45977.548973958335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45977.548973958335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45977.548973958335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45977.548973958335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45977.548973958335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45977.548973958335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45977.548973958335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45977.548973958335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45977.548973958335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45977.548973958335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45977.548973958335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45977.548973958335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45977.548973958335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45977.548973958335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45977.548973958335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45977.548973958335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45977.548973958335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45977.548973958335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45977.548973958335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45977.548973958335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45977.548973958335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45977.548973958335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45977.548973958335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45977.548973958335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45977.548973958335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45977.548973958335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45977.548973958335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45977.548973958335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45977.548973958335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45977.548973958335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45977.548973958335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45977.548973958335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45977.548973958335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45977.548973958335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45977.548973958335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45977.548973958335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45977.548973958335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45977.548973958335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45977.548973958335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45977.548973958335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45977.548973958335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45977.548973958335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45977.548973958335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45977.548973958335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45977.548973958335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45977.548973958335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45977.548973958335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45977.548973958335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45977.548973958335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45977.548973958335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45977.548973958335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45977.548973958335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45977.548973958335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45977.548973958335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45977.548973958335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45977.548973958335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45977.548973958335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45977.548973958335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45977.548973958335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45977.548973958335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45977.548973958335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45977.548973958335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45977.548973958335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45977.548973958335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45977.548973958335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45977.548973958335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45977.548973958335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45977.548973958335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45977.548973958335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45977.548973958335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45977.548973958335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45977.548973958335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45977.548973958335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45977.548973958335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45977.548973958335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45977.548973958335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45977.548973958335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45977.548973958335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45977.548973958335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45977.548973958335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45977.548973958335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45977.548973958335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45977.548973958335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45977.548973958335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45977.548973958335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45977.548973958335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45977.548973958335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45977.548973958335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45977.548973958335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45977.548973958335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45977.548973958335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45977.548973958335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45977.548973958335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45977.548973958335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45977.548973958335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45977.548973958335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45977.548973958335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45977.548973958335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45977.548973958335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45977.548973958335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45977.548973958335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45977.548973958335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45977.548973958335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45977.548973958335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45977.548973958335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45977.548973958335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45977.548973958335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45977.548973958335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45977.548973958335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45977.548973958335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45977.548973958335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45977.548973958335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45977.548973958335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45977.548973958335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45977.548973958335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45977.548973958335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45977.548973958335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45977.548973958335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45977.548973958335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45977.548973958335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45977.548973958335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45977.548973958335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45977.548973958335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45977.548973958335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45977.548973958335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45977.548973958335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45977.548973958335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45977.548973958335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45977.548973958335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45977.548973958335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45977.548973958335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45977.548973958335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45977.548973958335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45977.548973958335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45977.548973958335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45977.548973958335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45977.548973958335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45977.548973958335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45977.548973958335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45977.548973958335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45977.548973958335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45977.548973958335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45977.548973958335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45977.548973958335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45977.548973958335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45977.548973958335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45977.548973958335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45977.548973958335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45977.548973958335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45977.548973958335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45977.548973958335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45977.548973958335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45977.548973958335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45977.548973958335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45977.548973958335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45977.548973958335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45977.548973958335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45977.548973958335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45977.548973958335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45977.548973958335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45977.548973958335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45977.548973958335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45977.548973958335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45977.548973958335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45977.548973958335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45977.548973958335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45977.548973958335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45977.548973958335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45977.548973958335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45977.548973958335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45977.548973958335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45977.548973958335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45977.548973958335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45977.548973958335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45977.548973958335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45977.548973958335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45977.548973958335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45977.548973958335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45977.548973958335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45977.548973958335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45977.548973958335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45977.548973958335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45977.548973958335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45977.548973958335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45977.548973958335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45977.548973958335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45977.548973958335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45977.548973958335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45977.548973958335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45977.548973958335</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274.06825636573922</v>
      </c>
      <c r="H2" s="96">
        <v>45703.474768518521</v>
      </c>
      <c r="I2" s="96" t="str">
        <f>IFERROR(VLOOKUP(D2,DB!A:F,6,0),"")</f>
        <v>SCECO</v>
      </c>
      <c r="J2" s="96" t="str">
        <f>IFERROR(VLOOKUP(D2,DB!A:G,7,0),"")</f>
        <v>Dead</v>
      </c>
      <c r="K2" s="98" t="s">
        <v>39123</v>
      </c>
      <c r="L2" s="92" t="str">
        <f>IFERROR(VLOOKUP(D2,DB!A:I,9,0),"")</f>
        <v>Latis</v>
      </c>
    </row>
    <row r="3" spans="1:16" ht="15" customHeight="1">
      <c r="A3" s="128" t="s">
        <v>39120</v>
      </c>
      <c r="B3" s="128" t="str">
        <f>IFERROR(VLOOKUP(D3,DB!A:K,11,0),"")</f>
        <v>R4</v>
      </c>
      <c r="C3" s="94">
        <v>1</v>
      </c>
      <c r="D3" s="92" t="s">
        <v>29510</v>
      </c>
      <c r="E3" s="95" t="s">
        <v>39021</v>
      </c>
      <c r="F3" s="96"/>
      <c r="G3" s="97">
        <f ca="1">IFERROR(NOW()-F3,"")</f>
        <v>45977.548973958335</v>
      </c>
      <c r="H3" s="96">
        <v>45977.482881944445</v>
      </c>
      <c r="I3" s="128" t="str">
        <f>IFERROR(VLOOKUP(D3,DB!A:F,6,0),"")</f>
        <v>SCECO</v>
      </c>
      <c r="J3" s="128" t="str">
        <f>IFERROR(VLOOKUP(D3,DB!A:G,7,0),"")</f>
        <v>Dead</v>
      </c>
      <c r="K3" s="98" t="s">
        <v>39124</v>
      </c>
      <c r="L3" s="92" t="str">
        <f>IFERROR(VLOOKUP(D3,DB!A:I,9,0),"")</f>
        <v>Latis</v>
      </c>
    </row>
    <row r="4" spans="1:16" ht="15" customHeight="1">
      <c r="A4" s="128"/>
      <c r="B4" s="128" t="str">
        <f>IFERROR(VLOOKUP(D4,DB!A:K,11,0),"")</f>
        <v/>
      </c>
      <c r="C4" s="94"/>
      <c r="D4" s="92"/>
      <c r="E4" s="95"/>
      <c r="F4" s="96"/>
      <c r="G4" s="97">
        <f ca="1">IFERROR(NOW()-F4,"")</f>
        <v>45977.548973958335</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45977.548973958335</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45977.548973958335</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45977.548973958335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45977.548973958335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45977.548973958335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45977.548973958335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45977.548973958335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45977.548973958335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45977.548973958335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45977.548973958335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45977.548973958335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45977.548973958335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45977.548973958335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45977.548973958335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45977.548973958335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45977.548973958335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45977.548973958335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45977.548973958335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45977.548973958335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45977.548973958335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45977.548973958335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45977.548973958335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45977.548973958335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45977.548973958335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45977.548973958335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45977.548973958335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45977.548973958335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45977.548973958335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45977.548973958335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45977.548973958335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45977.548973958335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45977.548973958335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45977.548973958335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45977.548973958335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45977.548973958335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45977.548973958335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45977.548973958335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45977.548973958335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45977.548973958335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45977.548973958335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45977.548973958335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45977.548973958335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45977.548973958335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45977.548973958335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45977.548973958335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45977.548973958335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45977.548973958335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45977.548973958335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45977.548973958335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45977.548973958335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45977.548973958335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45977.548973958335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45977.548973958335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45977.548973958335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45977.548973958335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45977.548973958335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45977.548973958335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45977.548973958335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45977.548973958335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45977.548973958335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45977.548973958335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45977.548973958335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45977.548973958335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45977.548973958335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45977.548973958335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45977.548973958335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45977.548973958335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45977.548973958335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45977.548973958335</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45977.548973958335</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39125</v>
      </c>
      <c r="B2" s="37" t="str">
        <f>IFERROR(VLOOKUP(D2,DB!A:K,11,0),"")</f>
        <v>R5</v>
      </c>
      <c r="C2" s="37">
        <v>3</v>
      </c>
      <c r="D2" s="107" t="s">
        <v>36011</v>
      </c>
      <c r="E2" s="37" t="s">
        <v>39021</v>
      </c>
      <c r="F2" s="38">
        <v>45891.832060185188</v>
      </c>
      <c r="G2" s="116">
        <f ca="1">IFERROR(NOW()-F2,"")</f>
        <v>85.716913773147098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51.360096643518773</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28.887862847223005</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8.7003744212997844</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5">
        <v>45977.514803240738</v>
      </c>
      <c r="G6" s="119">
        <f t="shared" ca="1" si="2"/>
        <v>3.4170717597589828E-2</v>
      </c>
      <c r="H6" s="155">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45977.548973958335</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45977.548973958335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45977.548973958335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45977.548973958335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45977.548973958335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45977.548973958335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45977.548973958335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45977.548973958335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45977.548973958335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45977.548973958335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45977.548973958335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45977.548973958335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45977.548973958335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45977.548973958335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45977.548973958335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45977.548973958335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45977.548973958335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45977.548973958335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45977.548973958335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45977.548973958335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45977.548973958335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45977.548973958335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45977.548973958335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45977.548973958335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45977.548973958335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45977.548973958335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45977.548973958335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45977.548973958335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45977.548973958335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45977.548973958335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45977.548973958335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45977.548973958335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45977.548973958335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45977.548973958335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45977.548973958335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45977.548973958335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45977.548973958335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45977.548973958335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45977.548973958335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45977.548973958335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45977.548973958335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45977.548973958335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45977.548973958335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45977.548973958335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45977.548973958335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45977.548973958335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45977.548973958335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45977.548973958335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45977.548973958335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45977.548973958335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45977.548973958335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45977.548973958335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45977.548973958335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45977.548973958335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45977.548973958335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45977.548973958335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45977.548973958335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45977.548973958335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45977.548973958335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45977.548973958335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45977.548973958335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45977.548973958335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45977.548973958335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45977.548973958335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45977.548973958335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45977.548973958335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45977.548973958335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45977.548973958335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45977.548973958335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45977.548973958335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45977.548973958335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45977.548973958335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45977.548973958335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45977.548973958335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45977.548973958335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45977.548973958335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45977.548973958335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45977.548973958335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45977.548973958335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45977.548973958335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45977.548973958335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45977.548973958335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45977.548973958335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45977.548973958335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45977.548973958335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45977.548973958335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45977.548973958335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45977.548973958335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45977.548973958335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45977.548973958335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45977.548973958335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45977.548973958335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45977.548973958335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45977.548973958335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45977.548973958335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45977.548973958335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45977.548973958335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45977.548973958335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45977.548973958335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45977.548973958335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45977.548973958335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45977.548973958335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45977.548973958335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45977.548973958335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45977.548973958335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45977.548973958335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45977.548973958335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45977.548973958335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45977.548973958335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45977.548973958335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45977.548973958335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45977.548973958335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45977.548973958335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45977.548973958335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45977.548973958335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45977.548973958335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45977.548973958335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45977.548973958335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45977.548973958335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45977.548973958335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45977.548973958335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45977.548973958335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45977.548973958335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45977.548973958335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45977.548973958335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45977.548973958335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45977.548973958335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45977.548973958335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45977.548973958335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45977.548973958335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45977.548973958335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45977.548973958335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45977.548973958335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45977.548973958335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45977.548973958335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45977.548973958335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45977.548973958335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45977.548973958335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45977.548973958335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45977.548973958335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45977.548973958335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45977.548973958335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45977.548973958335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45977.548973958335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45977.548973958335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45977.548973958335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45977.548973958335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45977.548973958335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45977.548973958335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45977.548973958335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45977.548973958335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45977.548973958335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45977.548973958335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45977.548973958335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45977.548973958335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45977.548973958335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45977.548973958335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45977.548973958335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45977.548973958335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45977.548973958335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45977.548973958335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45977.548973958335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45977.548973958335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45977.548973958335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39120</v>
      </c>
      <c r="B2" s="134" t="str">
        <f>IFERROR(VLOOKUP(D2,DB!A:K,11,0),"")</f>
        <v>R6</v>
      </c>
      <c r="C2" s="135">
        <v>3</v>
      </c>
      <c r="D2" s="154" t="s">
        <v>38687</v>
      </c>
      <c r="E2" s="117" t="s">
        <v>39021</v>
      </c>
      <c r="F2" s="153"/>
      <c r="G2" s="75">
        <f ca="1">IFERROR(NOW()-F2,"-")</f>
        <v>45977.548973958335</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45977.548973958335</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45977.548973958335</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45977.548973958335</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45977.548973958335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45977.548973958335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45977.548973958335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45977.548973958335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45977.548973958335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45977.548973958335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45977.548973958335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45977.548973958335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45977.548973958335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45977.548973958335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45977.548973958335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45977.548973958335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45977.548973958335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45977.548973958335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45977.548973958335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45977.548973958335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45977.548973958335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45977.548973958335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45977.548973958335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45977.548973958335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45977.548973958335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45977.548973958335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45977.548973958335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45977.548973958335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45977.548973958335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45977.548973958335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45977.548973958335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45977.548973958335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45977.548973958335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45977.548973958335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45977.548973958335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45977.548973958335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45977.548973958335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45977.548973958335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45977.548973958335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45977.548973958335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45977.548973958335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45977.548973958335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45977.548973958335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45977.548973958335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45977.548973958335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45977.548973958335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45977.548973958335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45977.548973958335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45977.548973958335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45977.548973958335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45977.548973958335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45977.548973958335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45977.548973958335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45977.548973958335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45977.548973958335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45977.548973958335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45977.548973958335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45977.548973958335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45977.548973958335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45977.548973958335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45977.548973958335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45977.548973958335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45977.548973958335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45977.548973958335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45977.548973958335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45977.548973958335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45977.548973958335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45977.548973958335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45977.548973958335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45977.548973958335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45977.548973958335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45977.548973958335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45977.548973958335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45977.548973958335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45977.548973958335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45977.548973958335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45977.548973958335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45977.548973958335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45977.548973958335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45977.548973958335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45977.548973958335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45977.548973958335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45977.548973958335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45977.548973958335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45977.548973958335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45977.548973958335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45977.548973958335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45977.548973958335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45977.548973958335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45977.548973958335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45977.548973958335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45977.548973958335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45977.548973958335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45977.548973958335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45977.548973958335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45977.548973958335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45977.548973958335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45977.548973958335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45977.548973958335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45977.548973958335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45977.548973958335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45977.548973958335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45977.548973958335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45977.548973958335</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