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079" documentId="120_S{2AC9BD13-BADA-5192-A53E-5A8FF88502F6}" xr6:coauthVersionLast="47" xr6:coauthVersionMax="47" xr10:uidLastSave="{26D6D1B4-1BAC-4536-A049-6E63EA40530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D4" i="3"/>
  <c r="D3" i="3"/>
  <c r="D14" i="3"/>
  <c r="D11"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D5" i="3"/>
  <c r="D7" i="3"/>
  <c r="D8" i="3"/>
  <c r="D9" i="3"/>
  <c r="D10" i="3"/>
  <c r="D12" i="3"/>
  <c r="D13"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alcChain>
</file>

<file path=xl/sharedStrings.xml><?xml version="1.0" encoding="utf-8"?>
<sst xmlns="http://schemas.openxmlformats.org/spreadsheetml/2006/main" count="181595" uniqueCount="39213">
  <si>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</si>
  <si>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</si>
  <si>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</si>
  <si>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</si>
  <si>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</si>
  <si>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</si>
  <si>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</si>
  <si>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</si>
  <si>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</si>
  <si>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</si>
  <si>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</si>
  <si>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</si>
  <si>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</si>
  <si>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</si>
  <si>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</si>
  <si>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</si>
  <si>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</si>
  <si>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</si>
  <si>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</si>
  <si>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</si>
  <si>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</si>
  <si>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</si>
  <si>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</si>
  <si>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</si>
  <si>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</si>
  <si>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</si>
  <si>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</si>
  <si>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</si>
  <si>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</si>
  <si>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</si>
  <si>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</si>
  <si>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</si>
  <si>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</si>
  <si>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</si>
  <si>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</si>
  <si>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</si>
  <si>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</si>
  <si>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</si>
  <si>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</si>
  <si>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</si>
  <si>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</si>
  <si>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</si>
  <si>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</si>
  <si>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</si>
  <si>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</si>
  <si>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</si>
  <si>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</si>
  <si>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</si>
  <si>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</si>
  <si>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</si>
  <si>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</si>
  <si>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</si>
  <si>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</si>
  <si>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</si>
  <si>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</si>
  <si>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</si>
  <si>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</si>
  <si>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</si>
  <si>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</si>
  <si>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</si>
  <si>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</si>
  <si>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</si>
  <si>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</si>
  <si>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</si>
  <si>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</si>
  <si>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</si>
  <si>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</si>
  <si>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</si>
  <si>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</si>
  <si>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</si>
  <si>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</si>
  <si>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</si>
  <si>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</si>
  <si>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</si>
  <si>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</si>
  <si>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</si>
  <si>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</si>
  <si>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</si>
  <si>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</si>
  <si>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</si>
  <si>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</si>
  <si>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</si>
  <si>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</si>
  <si>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</si>
  <si>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</si>
  <si>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</si>
  <si>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</si>
  <si>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</si>
  <si>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</si>
  <si>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</si>
  <si>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</si>
  <si>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</si>
  <si>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</si>
  <si>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</si>
  <si>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</si>
  <si>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</si>
  <si>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</si>
  <si>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</si>
  <si>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</si>
  <si>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</si>
  <si>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</si>
  <si>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</si>
  <si>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</si>
  <si>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</si>
  <si>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</si>
  <si>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</si>
  <si>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</si>
  <si>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</si>
  <si>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</si>
  <si>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</si>
  <si>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</si>
  <si>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</si>
  <si>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</si>
  <si>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</si>
  <si>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</si>
  <si>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</si>
  <si>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</si>
  <si>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</si>
  <si>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</si>
  <si>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</si>
  <si>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</si>
  <si>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</si>
  <si>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</si>
  <si>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</si>
  <si>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</si>
  <si>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</si>
  <si>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</si>
  <si>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</si>
  <si>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</si>
  <si>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</si>
  <si>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</si>
  <si>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</si>
  <si>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</si>
  <si>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</si>
  <si>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</si>
  <si>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</si>
  <si>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</si>
  <si>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</si>
  <si>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</si>
  <si>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</si>
  <si>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</si>
  <si>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</si>
  <si>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</si>
  <si>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</si>
  <si>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</si>
  <si>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</si>
  <si>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</si>
  <si>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</si>
  <si>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</si>
  <si>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</si>
  <si>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</si>
  <si>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</si>
  <si>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</si>
  <si>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</si>
  <si>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</si>
  <si>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</si>
  <si>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</si>
  <si>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</si>
  <si>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</si>
  <si>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</si>
  <si>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</si>
  <si>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</si>
  <si>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</si>
  <si>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</si>
  <si>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</si>
  <si>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</si>
  <si>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</si>
  <si>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</si>
  <si>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</si>
  <si>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</si>
  <si>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</si>
  <si>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</si>
  <si>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</si>
  <si>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</si>
  <si>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</si>
  <si>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</si>
  <si>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</si>
  <si>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</si>
  <si>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</si>
  <si>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</si>
  <si>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</si>
  <si>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</si>
  <si>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</si>
  <si>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</si>
  <si>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</si>
  <si>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</si>
  <si>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</si>
  <si>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</si>
  <si>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</si>
  <si>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</si>
  <si>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</si>
  <si>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</si>
  <si>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</si>
  <si>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</si>
  <si>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</si>
  <si>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</si>
  <si>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</si>
  <si>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</si>
  <si>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</si>
  <si>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</si>
  <si>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</si>
  <si>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</si>
  <si>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</si>
  <si>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</si>
  <si>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</si>
  <si>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</si>
  <si>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</si>
  <si>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</si>
  <si>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</si>
  <si>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</si>
  <si>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</si>
  <si>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</si>
  <si>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</si>
  <si>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</si>
  <si>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</si>
  <si>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</si>
  <si>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</si>
  <si>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</si>
  <si>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</si>
  <si>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</si>
  <si>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</si>
  <si>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</si>
  <si>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</si>
  <si>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</si>
  <si>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</si>
  <si>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</si>
  <si>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</si>
  <si>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</si>
  <si>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</si>
  <si>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</si>
  <si>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</si>
  <si>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</si>
  <si>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</si>
  <si>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</si>
  <si>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</si>
  <si>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</si>
  <si>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</si>
  <si>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</si>
  <si>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</si>
  <si>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</si>
  <si>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</si>
  <si>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</si>
  <si>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</si>
  <si>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</si>
  <si>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</si>
  <si>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</si>
  <si>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</si>
  <si>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</si>
  <si>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</si>
  <si>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</si>
  <si>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</si>
  <si>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</si>
  <si>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</si>
  <si>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</si>
  <si>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</si>
  <si>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</si>
  <si>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</si>
  <si>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</si>
  <si>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</si>
  <si>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</si>
  <si>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</si>
  <si>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</si>
  <si>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</si>
  <si>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</si>
  <si>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</si>
  <si>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</si>
  <si>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</si>
  <si>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</si>
  <si>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</si>
  <si>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</si>
  <si>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</si>
  <si>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</si>
  <si>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</si>
  <si>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</si>
  <si>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</si>
  <si>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</si>
  <si>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</si>
  <si>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</si>
  <si>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</si>
  <si>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</si>
  <si>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</si>
  <si>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</si>
  <si>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</si>
  <si>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</si>
  <si>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</si>
  <si>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</si>
  <si>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</si>
  <si>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</si>
  <si>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</si>
  <si>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</si>
  <si>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</si>
  <si>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</si>
  <si>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</si>
  <si>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</si>
  <si>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</si>
  <si>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</si>
  <si>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</si>
  <si>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</si>
  <si>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</si>
  <si>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</si>
  <si>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</si>
  <si>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</si>
  <si>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</si>
  <si>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</si>
  <si>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</si>
  <si>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</si>
  <si>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</si>
  <si>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</si>
  <si>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</si>
  <si>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</si>
  <si>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</si>
  <si>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</si>
  <si>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</si>
  <si>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</si>
  <si>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</si>
  <si>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</si>
  <si>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</si>
  <si>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</si>
  <si>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</si>
  <si>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</si>
  <si>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</si>
  <si>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</si>
  <si>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</si>
  <si>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</si>
  <si>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</si>
  <si>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</si>
  <si>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</si>
  <si>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</si>
  <si>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</si>
  <si>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</si>
  <si>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</si>
  <si>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</si>
  <si>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</si>
  <si>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</si>
  <si>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</si>
  <si>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</si>
  <si>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</si>
  <si>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</si>
  <si>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</si>
  <si>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</si>
  <si>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</si>
  <si>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</si>
  <si>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</si>
  <si>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</si>
  <si>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</si>
  <si>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</si>
  <si>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</si>
  <si>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</si>
  <si>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</si>
  <si>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</si>
  <si>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</si>
  <si>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</si>
  <si>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</si>
  <si>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</si>
  <si>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</si>
  <si>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</si>
  <si>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</si>
  <si>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</si>
  <si>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</si>
  <si>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</si>
  <si>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</si>
  <si>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</si>
  <si>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</si>
  <si>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</si>
  <si>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</si>
  <si>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</si>
  <si>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</si>
  <si>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</si>
  <si>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</si>
  <si>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</si>
  <si>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</si>
  <si>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</si>
  <si>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</si>
  <si>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</si>
  <si>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</si>
  <si>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</si>
  <si>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</si>
  <si>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</si>
  <si>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</si>
  <si>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</si>
  <si>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</si>
  <si>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</si>
  <si>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</si>
  <si>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</si>
  <si>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</si>
  <si>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</si>
  <si>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</si>
  <si>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</si>
  <si>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</si>
  <si>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</si>
  <si>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</si>
  <si>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</si>
  <si>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</si>
  <si>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</si>
  <si>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</si>
  <si>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</si>
  <si>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</si>
  <si>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</si>
  <si>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</si>
  <si>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</si>
  <si>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</si>
  <si>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</si>
  <si>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</si>
  <si>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</si>
  <si>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</si>
  <si>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</si>
  <si>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</si>
  <si>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</si>
  <si>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</si>
  <si>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</si>
  <si>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</si>
  <si>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</si>
  <si>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</si>
  <si>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</si>
  <si>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</si>
  <si>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</si>
  <si>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</si>
  <si>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</si>
  <si>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</si>
  <si>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</si>
  <si>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</si>
  <si>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</si>
  <si>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</si>
  <si>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</si>
  <si>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</si>
  <si>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</si>
  <si>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</si>
  <si>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</si>
  <si>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</si>
  <si>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</si>
  <si>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</si>
  <si>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</si>
  <si>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</si>
  <si>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</si>
  <si>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</si>
  <si>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</si>
  <si>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</si>
  <si>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</si>
  <si>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</si>
  <si>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</si>
  <si>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</si>
  <si>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</si>
  <si>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</si>
  <si>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</si>
  <si>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</si>
  <si>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</si>
  <si>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</si>
  <si>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</si>
  <si>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</si>
  <si>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</si>
  <si>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</si>
  <si>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</si>
  <si>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</si>
  <si>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</si>
  <si>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</si>
  <si>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</si>
  <si>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</si>
  <si>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</si>
  <si>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</si>
  <si>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</si>
  <si>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</si>
  <si>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</si>
  <si>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</si>
  <si>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</si>
  <si>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</si>
  <si>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</si>
  <si>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</si>
  <si>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</si>
  <si>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</si>
  <si>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</si>
  <si>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</si>
  <si>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</si>
  <si>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</si>
  <si>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</si>
  <si>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</si>
  <si>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</si>
  <si>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</si>
  <si>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</si>
  <si>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</si>
  <si>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</si>
  <si>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</si>
  <si>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</si>
  <si>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</si>
  <si>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</si>
  <si>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</si>
  <si>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</si>
  <si>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</si>
  <si>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</si>
  <si>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</si>
  <si>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</si>
  <si>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</si>
  <si>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</si>
  <si>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</si>
  <si>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</si>
  <si>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</si>
  <si>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</si>
  <si>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</si>
  <si>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</si>
  <si>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</si>
  <si>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</si>
  <si>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</si>
  <si>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</si>
  <si>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</si>
  <si>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</si>
  <si>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</si>
  <si>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</si>
  <si>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</si>
  <si>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</si>
  <si>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</si>
  <si>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</si>
  <si>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</si>
  <si>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</si>
  <si>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</si>
  <si>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</si>
  <si>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</si>
  <si>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</si>
  <si>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</si>
  <si>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</si>
  <si>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</si>
  <si>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</si>
  <si>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</si>
  <si>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</si>
  <si>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</si>
  <si>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</si>
  <si>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</si>
  <si>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</si>
  <si>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</si>
  <si>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</si>
  <si>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</si>
  <si>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</si>
  <si>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</si>
  <si>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</si>
  <si>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</si>
  <si>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</si>
  <si>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</si>
  <si>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</si>
  <si>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</si>
  <si>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</si>
  <si>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</si>
  <si>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</si>
  <si>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</si>
  <si>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</si>
  <si>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</si>
  <si>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</si>
  <si>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</si>
  <si>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</si>
  <si>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</si>
  <si>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</si>
  <si>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</si>
  <si>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</si>
  <si>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</si>
  <si>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</si>
  <si>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</si>
  <si>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</si>
  <si>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</si>
  <si>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</si>
  <si>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</si>
  <si>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</si>
  <si>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</si>
  <si>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</si>
  <si>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</si>
  <si>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</si>
  <si>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</si>
  <si>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</si>
  <si>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</si>
  <si>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</si>
  <si>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</si>
  <si>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</si>
  <si>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</si>
  <si>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</si>
  <si>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</si>
  <si>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</si>
  <si>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</si>
  <si>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</si>
  <si>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</si>
  <si>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</si>
  <si>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</si>
  <si>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</si>
  <si>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</si>
  <si>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</si>
  <si>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</si>
  <si>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</si>
  <si>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</si>
  <si>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</si>
  <si>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</si>
  <si>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</si>
  <si>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</si>
  <si>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</si>
  <si>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</si>
  <si>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</si>
  <si>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</si>
  <si>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</si>
  <si>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</si>
  <si>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</si>
  <si>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</si>
  <si>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</si>
  <si>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</si>
  <si>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</si>
  <si>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</si>
  <si>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</si>
  <si>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</si>
  <si>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</si>
  <si>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</si>
  <si>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</si>
  <si>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</si>
  <si>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</si>
  <si>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</si>
  <si>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</si>
  <si>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</si>
  <si>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</si>
  <si>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</si>
  <si>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</si>
  <si>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</si>
  <si>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</si>
  <si>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</si>
  <si>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</si>
  <si>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</si>
  <si>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</si>
  <si>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</si>
  <si>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</si>
  <si>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</si>
  <si>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</si>
  <si>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</si>
  <si>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</si>
  <si>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</si>
  <si>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</si>
  <si>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</si>
  <si>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</si>
  <si>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</si>
  <si>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</si>
  <si>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</si>
  <si>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</si>
  <si>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</si>
  <si>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</si>
  <si>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</si>
  <si>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</si>
  <si>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</si>
  <si>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</si>
  <si>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</si>
  <si>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</si>
  <si>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</si>
  <si>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</si>
  <si>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</si>
  <si>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</si>
  <si>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</si>
  <si>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</si>
  <si>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</si>
  <si>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</si>
  <si>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</si>
  <si>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</si>
  <si>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</si>
  <si>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</si>
  <si>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</si>
  <si>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</si>
  <si>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</si>
  <si>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</si>
  <si>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</si>
  <si>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</si>
  <si>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</si>
  <si>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</si>
  <si>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</si>
  <si>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</si>
  <si>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</si>
  <si>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</si>
  <si>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</si>
  <si>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</si>
  <si>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</si>
  <si>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</si>
  <si>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</si>
  <si>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</si>
  <si>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</si>
  <si>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</si>
  <si>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</si>
  <si>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</si>
  <si>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</si>
  <si>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</si>
  <si>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</si>
  <si>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</si>
  <si>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</si>
  <si>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</si>
  <si>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</si>
  <si>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</si>
  <si>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</si>
  <si>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</si>
  <si>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</si>
  <si>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</si>
  <si>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</si>
  <si>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</si>
  <si>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</si>
  <si>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</si>
  <si>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</si>
  <si>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</si>
  <si>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</si>
  <si>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</si>
  <si>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</si>
  <si>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</si>
  <si>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</si>
  <si>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</si>
  <si>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</si>
  <si>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</si>
  <si>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</si>
  <si>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</si>
  <si>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</si>
  <si>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</si>
  <si>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</si>
  <si>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</si>
  <si>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</si>
  <si>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</si>
  <si>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</si>
  <si>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</si>
  <si>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</si>
  <si>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</si>
  <si>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</si>
  <si>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</si>
  <si>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</si>
  <si>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</si>
  <si>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</si>
  <si>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</si>
  <si>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</si>
  <si>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</si>
  <si>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</si>
  <si>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</si>
  <si>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</si>
  <si>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</si>
  <si>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</si>
  <si>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</si>
  <si>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</si>
  <si>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</si>
  <si>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</si>
  <si>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</si>
  <si>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</si>
  <si>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</si>
  <si>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</si>
  <si>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</si>
  <si>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</si>
  <si>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</si>
  <si>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</si>
  <si>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</si>
  <si>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</si>
  <si>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</si>
  <si>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</si>
  <si>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</si>
  <si>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</si>
  <si>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</si>
  <si>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</si>
  <si>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</si>
  <si>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</si>
  <si>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</si>
  <si>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</si>
  <si>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</si>
  <si>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</si>
  <si>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</si>
  <si>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</si>
  <si>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</si>
  <si>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</si>
  <si>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</si>
  <si>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</si>
  <si>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</si>
  <si>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</si>
  <si>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</si>
  <si>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</si>
  <si>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</si>
  <si>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</si>
  <si>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</si>
  <si>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</si>
  <si>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</si>
  <si>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</si>
  <si>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</si>
  <si>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</si>
  <si>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</si>
  <si>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</si>
  <si>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</si>
  <si>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</si>
  <si>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</si>
  <si>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</si>
  <si>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</si>
  <si>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</si>
  <si>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</si>
  <si>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</si>
  <si>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</si>
  <si>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</si>
  <si>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</si>
  <si>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</si>
  <si>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</si>
  <si>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</si>
  <si>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</si>
  <si>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</si>
  <si>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</si>
  <si>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</si>
  <si>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</si>
  <si>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</si>
  <si>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</si>
  <si>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</si>
  <si>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</si>
  <si>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</si>
  <si>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</si>
  <si>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</si>
  <si>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</si>
  <si>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</si>
  <si>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</si>
  <si>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</si>
  <si>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</si>
  <si>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</si>
  <si>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</si>
  <si>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</si>
  <si>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</si>
  <si>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</si>
  <si>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</si>
  <si>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</si>
  <si>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</si>
  <si>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</si>
  <si>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</si>
  <si>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</si>
  <si>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</si>
  <si>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</si>
  <si>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</si>
  <si>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</si>
  <si>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</si>
  <si>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</si>
  <si>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</si>
  <si>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</si>
  <si>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</si>
  <si>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</si>
  <si>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</si>
  <si>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</si>
  <si>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</si>
  <si>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</si>
  <si>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</si>
  <si>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</si>
  <si>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</si>
  <si>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</si>
  <si>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</si>
  <si>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</si>
  <si>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</si>
  <si>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</si>
  <si>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</si>
  <si>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</si>
  <si>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</si>
  <si>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</si>
  <si>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</si>
  <si>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</si>
  <si>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</si>
  <si>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</si>
  <si>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</si>
  <si>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</si>
  <si>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</si>
  <si>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</si>
  <si>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</si>
  <si>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</si>
  <si>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</si>
  <si>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</si>
  <si>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</si>
  <si>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</si>
  <si>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</si>
  <si>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</si>
  <si>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</si>
  <si>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</si>
  <si>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</si>
  <si>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</si>
  <si>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</si>
  <si>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</si>
  <si>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</si>
  <si>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</si>
  <si>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</si>
  <si>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</si>
  <si>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</si>
  <si>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</si>
  <si>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</si>
  <si>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</si>
  <si>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</si>
  <si>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</si>
  <si>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</si>
  <si>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</si>
  <si>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</si>
  <si>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</si>
  <si>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</si>
  <si>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</si>
  <si>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</si>
  <si>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</si>
  <si>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</si>
  <si>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</si>
  <si>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</si>
  <si>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</si>
  <si>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</si>
  <si>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</si>
  <si>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</si>
  <si>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</si>
  <si>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</si>
  <si>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</si>
  <si>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</si>
  <si>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</si>
  <si>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</si>
  <si>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</si>
  <si>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</si>
  <si>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</si>
  <si>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</si>
  <si>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</si>
  <si>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</si>
  <si>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</si>
  <si>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</si>
  <si>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</si>
  <si>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</si>
  <si>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</si>
  <si>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</si>
  <si>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</si>
  <si>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</si>
  <si>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</si>
  <si>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</si>
  <si>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</si>
  <si>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</si>
  <si>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</si>
  <si>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</si>
  <si>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</si>
  <si>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</si>
  <si>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</si>
  <si>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</si>
  <si>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</si>
  <si>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</si>
  <si>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</si>
  <si>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</si>
  <si>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</si>
  <si>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</si>
  <si>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</si>
  <si>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</si>
  <si>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</si>
  <si>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</si>
  <si>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</si>
  <si>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</si>
  <si>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</si>
  <si>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</si>
  <si>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</si>
  <si>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</si>
  <si>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</si>
  <si>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</si>
  <si>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</si>
  <si>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</si>
  <si>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</si>
  <si>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</si>
  <si>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</si>
  <si>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</si>
  <si>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</si>
  <si>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</si>
  <si>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</si>
  <si>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</si>
  <si>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</si>
  <si>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</si>
  <si>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</si>
  <si>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</si>
  <si>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</si>
  <si>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</si>
  <si>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</si>
  <si>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</si>
  <si>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</si>
  <si>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</si>
  <si>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</si>
  <si>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</si>
  <si>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</si>
  <si>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</si>
  <si>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</si>
  <si>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</si>
  <si>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</si>
  <si>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</si>
  <si>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</si>
  <si>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</si>
  <si>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</si>
  <si>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</si>
  <si>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</si>
  <si>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</si>
  <si>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</si>
  <si>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</si>
  <si>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</si>
  <si>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</si>
  <si>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</si>
  <si>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</si>
  <si>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</si>
  <si>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</si>
  <si>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</si>
  <si>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</si>
  <si>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</si>
  <si>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</si>
  <si>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</si>
  <si>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</si>
  <si>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</si>
  <si>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</si>
  <si>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</si>
  <si>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</si>
  <si>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</si>
  <si>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</si>
  <si>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</si>
  <si>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</si>
  <si>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</si>
  <si>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</si>
  <si>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</si>
  <si>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</si>
  <si>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</si>
  <si>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</si>
  <si>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</si>
  <si>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</si>
  <si>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</si>
  <si>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</si>
  <si>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</si>
  <si>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</si>
  <si>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</si>
  <si>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</si>
  <si>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</si>
  <si>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</si>
  <si>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</si>
  <si>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</si>
  <si>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</si>
  <si>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</si>
  <si>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</si>
  <si>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</si>
  <si>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</si>
  <si>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</si>
  <si>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</si>
  <si>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</si>
  <si>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</si>
  <si>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</si>
  <si>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</si>
  <si>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</si>
  <si>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</si>
  <si>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</si>
  <si>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</si>
  <si>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</si>
  <si>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</si>
  <si>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</si>
  <si>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</si>
  <si>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</si>
  <si>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</si>
  <si>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</si>
  <si>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</si>
  <si>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</si>
  <si>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</si>
  <si>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</si>
  <si>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</si>
  <si>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</si>
  <si>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</si>
  <si>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</si>
  <si>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</si>
  <si>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</si>
  <si>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</si>
  <si>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</si>
  <si>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</si>
  <si>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</si>
  <si>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</si>
  <si>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</si>
  <si>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</si>
  <si>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</si>
  <si>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</si>
  <si>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</si>
  <si>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</si>
  <si>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</si>
  <si>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</si>
  <si>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</si>
  <si>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</si>
  <si>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</si>
  <si>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</si>
  <si>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</si>
  <si>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</si>
  <si>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</si>
  <si>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</si>
  <si>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</si>
  <si>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</si>
  <si>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</si>
  <si>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</si>
  <si>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</si>
  <si>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</si>
  <si>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</si>
  <si>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</si>
  <si>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</si>
  <si>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</si>
  <si>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</si>
  <si>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</si>
  <si>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</si>
  <si>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</si>
  <si>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</si>
  <si>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</si>
  <si>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</si>
  <si>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</si>
  <si>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</si>
  <si>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</si>
  <si>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</si>
  <si>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</si>
  <si>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</si>
  <si>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</si>
  <si>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</si>
  <si>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</si>
  <si>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</si>
  <si>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</si>
  <si>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</si>
  <si>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</si>
  <si>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</si>
  <si>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</si>
  <si>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</si>
  <si>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</si>
  <si>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</si>
  <si>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</si>
  <si>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</si>
  <si>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</si>
  <si>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</si>
  <si>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</si>
  <si>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</si>
  <si>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</si>
  <si>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</si>
  <si>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</si>
  <si>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</si>
  <si>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</si>
  <si>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</si>
  <si>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</si>
  <si>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</si>
  <si>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</si>
  <si>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</si>
  <si>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</si>
  <si>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</si>
  <si>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</si>
  <si>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</si>
  <si>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</si>
  <si>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</si>
  <si>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</si>
  <si>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</si>
  <si>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</si>
  <si>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</si>
  <si>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</si>
  <si>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</si>
  <si>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</si>
  <si>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</si>
  <si>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</si>
  <si>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</si>
  <si>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</si>
  <si>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</si>
  <si>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</si>
  <si>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</si>
  <si>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</si>
  <si>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</si>
  <si>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</si>
  <si>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</si>
  <si>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</si>
  <si>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</si>
  <si>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</si>
  <si>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</si>
  <si>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</si>
  <si>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</si>
  <si>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</si>
  <si>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</si>
  <si>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</si>
  <si>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</si>
  <si>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</si>
  <si>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</si>
  <si>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</si>
  <si>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</si>
  <si>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</si>
  <si>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</si>
  <si>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</si>
  <si>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</si>
  <si>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</si>
  <si>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</si>
  <si>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</si>
  <si>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</si>
  <si>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</si>
  <si>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</si>
  <si>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</si>
  <si>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</si>
  <si>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</si>
  <si>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</si>
  <si>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</si>
  <si>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</si>
  <si>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</si>
  <si>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</si>
  <si>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</si>
  <si>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</si>
  <si>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</si>
  <si>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</si>
  <si>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</si>
  <si>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</si>
  <si>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</si>
  <si>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</si>
  <si>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</si>
  <si>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</si>
  <si>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</si>
  <si>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</si>
  <si>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</si>
  <si>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</si>
  <si>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</si>
  <si>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</si>
  <si>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</si>
  <si>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</si>
  <si>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</si>
  <si>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</si>
  <si>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</si>
  <si>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</si>
  <si>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</si>
  <si>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</si>
  <si>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</si>
  <si>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</si>
  <si>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</si>
  <si>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</si>
  <si>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</si>
  <si>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</si>
  <si>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</si>
  <si>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</si>
  <si>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</si>
  <si>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</si>
  <si>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</si>
  <si>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</si>
  <si>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</si>
  <si>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</si>
  <si>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</si>
  <si>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</si>
  <si>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</si>
  <si>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</si>
  <si>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</si>
  <si>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</si>
  <si>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</si>
  <si>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</si>
  <si>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</si>
  <si>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</si>
  <si>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</si>
  <si>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</si>
  <si>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</si>
  <si>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</si>
  <si>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</si>
  <si>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</si>
  <si>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</si>
  <si>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</si>
  <si>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</si>
  <si>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</si>
  <si>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</si>
  <si>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</si>
  <si>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</si>
  <si>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</si>
  <si>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</si>
  <si>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</si>
  <si>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</si>
  <si>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</si>
  <si>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</si>
  <si>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</si>
  <si>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</si>
  <si>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</si>
  <si>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</si>
  <si>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</si>
  <si>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</si>
  <si>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</si>
  <si>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</si>
  <si>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</si>
  <si>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</si>
  <si>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</si>
  <si>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</si>
  <si>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</si>
  <si>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</si>
  <si>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</si>
  <si>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</si>
  <si>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</si>
  <si>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</si>
  <si>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</si>
  <si>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</si>
  <si>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</si>
  <si>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</si>
  <si>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</si>
  <si>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</si>
  <si>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</si>
  <si>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</si>
  <si>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</si>
  <si>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</si>
  <si>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</si>
  <si>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</si>
  <si>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</si>
  <si>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</si>
  <si>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</si>
  <si>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</si>
  <si>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</si>
  <si>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</si>
  <si>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</si>
  <si>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</si>
  <si>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</si>
  <si>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</si>
  <si>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</si>
  <si>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</si>
  <si>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</si>
  <si>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</si>
  <si>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</si>
  <si>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</si>
  <si>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</si>
  <si>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</si>
  <si>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</si>
  <si>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</si>
  <si>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</si>
  <si>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</si>
  <si>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</si>
  <si>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</si>
  <si>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</si>
  <si>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</si>
  <si>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</si>
  <si>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</si>
  <si>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</si>
  <si>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</si>
  <si>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</si>
  <si>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</si>
  <si>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</si>
  <si>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</si>
  <si>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</si>
  <si>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</si>
  <si>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</si>
  <si>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</si>
  <si>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</si>
  <si>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</si>
  <si>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</si>
  <si>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</si>
  <si>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</si>
  <si>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</si>
  <si>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</si>
  <si>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</si>
  <si>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</si>
  <si>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</si>
  <si>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</si>
  <si>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</si>
  <si>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</si>
  <si>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</si>
  <si>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</si>
  <si>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</si>
  <si>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</si>
  <si>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</si>
  <si>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</si>
  <si>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</si>
  <si>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</si>
  <si>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</si>
  <si>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</si>
  <si>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</si>
  <si>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</si>
  <si>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</si>
  <si>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</si>
  <si>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</si>
  <si>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</si>
  <si>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</si>
  <si>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</si>
  <si>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</si>
  <si>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</si>
  <si>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</si>
  <si>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</si>
  <si>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</si>
  <si>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</si>
  <si>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</si>
  <si>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</si>
  <si>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</si>
  <si>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</si>
  <si>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</si>
  <si>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</si>
  <si>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</si>
  <si>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</si>
  <si>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</si>
  <si>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</si>
  <si>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</si>
  <si>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</si>
  <si>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</si>
  <si>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</si>
  <si>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</si>
  <si>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</si>
  <si>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</si>
  <si>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</si>
  <si>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</si>
  <si>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</si>
  <si>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</si>
  <si>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</si>
  <si>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</si>
  <si>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</si>
  <si>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</si>
  <si>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</si>
  <si>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</si>
  <si>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</si>
  <si>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</si>
  <si>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</si>
  <si>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</si>
  <si>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</si>
  <si>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</si>
  <si>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</si>
  <si>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</si>
  <si>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</si>
  <si>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</si>
  <si>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</si>
  <si>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</si>
  <si>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</si>
  <si>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</si>
  <si>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</si>
  <si>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</si>
  <si>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</si>
  <si>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</si>
  <si>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</si>
  <si>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</si>
  <si>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</si>
  <si>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</si>
  <si>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</si>
  <si>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</si>
  <si>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</si>
  <si>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</si>
  <si>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</si>
  <si>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</si>
  <si>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</si>
  <si>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</si>
  <si>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</si>
  <si>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</si>
  <si>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</si>
  <si>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</si>
  <si>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</si>
  <si>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</si>
  <si>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</si>
  <si>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</si>
  <si>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</si>
  <si>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</si>
  <si>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</si>
  <si>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</si>
  <si>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</si>
  <si>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</si>
  <si>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</si>
  <si>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</si>
  <si>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</si>
  <si>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</si>
  <si>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</si>
  <si>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</si>
  <si>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</si>
  <si>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</si>
  <si>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</si>
  <si>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</si>
  <si>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</si>
  <si>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</si>
  <si>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</si>
  <si>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</si>
  <si>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</si>
  <si>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</si>
  <si>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</si>
  <si>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</si>
  <si>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</si>
  <si>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</si>
  <si>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</si>
  <si>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</si>
  <si>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</si>
  <si>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</si>
  <si>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</si>
  <si>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</si>
  <si>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</si>
  <si>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</si>
  <si>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</si>
  <si>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</si>
  <si>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</si>
  <si>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</si>
  <si>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</si>
  <si>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</si>
  <si>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</si>
  <si>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</si>
  <si>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</si>
  <si>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</si>
  <si>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</si>
  <si>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</si>
  <si>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</si>
  <si>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</si>
  <si>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</si>
  <si>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</si>
  <si>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</si>
  <si>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</si>
  <si>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</si>
  <si>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</si>
  <si>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</si>
  <si>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</si>
  <si>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</si>
  <si>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</si>
  <si>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</si>
  <si>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</si>
  <si>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</si>
  <si>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</si>
  <si>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</si>
  <si>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</si>
  <si>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</si>
  <si>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</si>
  <si>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</si>
  <si>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</si>
  <si>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</si>
  <si>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</si>
  <si>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</si>
  <si>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</si>
  <si>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</si>
  <si>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</si>
  <si>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</si>
  <si>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</si>
  <si>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</si>
  <si>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</si>
  <si>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</si>
  <si>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</si>
  <si>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</si>
  <si>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</si>
  <si>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</si>
  <si>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</si>
  <si>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</si>
  <si>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</si>
  <si>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</si>
  <si>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</si>
  <si>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</si>
  <si>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</si>
  <si>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</si>
  <si>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</si>
  <si>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</si>
  <si>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</si>
  <si>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</si>
  <si>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</si>
  <si>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</si>
  <si>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</si>
  <si>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</si>
  <si>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</si>
  <si>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</si>
  <si>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</si>
  <si>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</si>
  <si>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</si>
  <si>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</si>
  <si>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</si>
  <si>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</si>
  <si>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</si>
  <si>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</si>
  <si>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</si>
  <si>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</si>
  <si>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</si>
  <si>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</si>
  <si>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</si>
  <si>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</si>
  <si>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</si>
  <si>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</si>
  <si>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</si>
  <si>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</si>
  <si>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</si>
  <si>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</si>
  <si>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</si>
  <si>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</si>
  <si>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</si>
  <si>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</si>
  <si>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</si>
  <si>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</si>
  <si>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</si>
  <si>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</si>
  <si>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</si>
  <si>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</si>
  <si>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</si>
  <si>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</si>
  <si>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</si>
  <si>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</si>
  <si>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</si>
  <si>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</si>
  <si>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</si>
  <si>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</si>
  <si>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</si>
  <si>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</si>
  <si>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</si>
  <si>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</si>
  <si>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</si>
  <si>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</si>
  <si>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</si>
  <si>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</si>
  <si>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</si>
  <si>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</si>
  <si>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</si>
  <si>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</si>
  <si>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</si>
  <si>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</si>
  <si>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</si>
  <si>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</si>
  <si>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</si>
  <si>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</si>
  <si>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</si>
  <si>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</si>
  <si>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</si>
  <si>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</si>
  <si>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</si>
  <si>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</si>
  <si>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</si>
  <si>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</si>
  <si>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</si>
  <si>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</si>
  <si>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</si>
  <si>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</si>
  <si>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</si>
  <si>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</si>
  <si>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</si>
  <si>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</si>
  <si>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</si>
  <si>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</si>
  <si>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</si>
  <si>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</si>
  <si>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</si>
  <si>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</si>
  <si>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</si>
  <si>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</si>
  <si>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</si>
  <si>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</si>
  <si>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</si>
  <si>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</si>
  <si>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</si>
  <si>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</si>
  <si>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</si>
  <si>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</si>
  <si>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</si>
  <si>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</si>
  <si>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</si>
  <si>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</si>
  <si>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</si>
  <si>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</si>
  <si>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</si>
  <si>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</si>
  <si>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</si>
  <si>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</si>
  <si>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</si>
  <si>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</si>
  <si>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</si>
  <si>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</si>
  <si>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</si>
  <si>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</si>
  <si>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</si>
  <si>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</si>
  <si>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</si>
  <si>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</si>
  <si>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</si>
  <si>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</si>
  <si>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</si>
  <si>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</si>
  <si>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</si>
  <si>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</si>
  <si>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</si>
  <si>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</si>
  <si>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</si>
  <si>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</si>
  <si>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</si>
  <si>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</si>
  <si>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</si>
  <si>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</si>
  <si>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</si>
  <si>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</si>
  <si>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</si>
  <si>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</si>
  <si>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</si>
  <si>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</si>
  <si>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</si>
  <si>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</si>
  <si>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</si>
  <si>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</si>
  <si>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</si>
  <si>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</si>
  <si>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</si>
  <si>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</si>
  <si>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</si>
  <si>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</si>
  <si>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</si>
  <si>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</si>
  <si>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</si>
  <si>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</si>
  <si>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</si>
  <si>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</si>
  <si>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</si>
  <si>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</si>
  <si>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</si>
  <si>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</si>
  <si>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</si>
  <si>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</si>
  <si>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</si>
  <si>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</si>
  <si>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</si>
  <si>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</si>
  <si>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</si>
  <si>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</si>
  <si>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</si>
  <si>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</si>
  <si>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</si>
  <si>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</si>
  <si>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</si>
  <si>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</si>
  <si>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</si>
  <si>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</si>
  <si>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</si>
  <si>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</si>
  <si>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</si>
  <si>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</si>
  <si>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</si>
  <si>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</si>
  <si>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</si>
  <si>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</si>
  <si>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</si>
  <si>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</si>
  <si>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</si>
  <si>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</si>
  <si>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</si>
  <si>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</si>
  <si>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</si>
  <si>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</si>
  <si>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</si>
  <si>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</si>
  <si>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</si>
  <si>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</si>
  <si>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</si>
  <si>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</si>
  <si>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</si>
  <si>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</si>
  <si>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</si>
  <si>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</si>
  <si>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</si>
  <si>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</si>
  <si>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</si>
  <si>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</si>
  <si>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</si>
  <si>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</si>
  <si>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</si>
  <si>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</si>
  <si>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</si>
  <si>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</si>
  <si>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</si>
  <si>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</si>
  <si>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</si>
  <si>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</si>
  <si>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</si>
  <si>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</si>
  <si>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</si>
  <si>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</si>
  <si>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</si>
  <si>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</si>
  <si>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</si>
  <si>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</si>
  <si>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</si>
  <si>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</si>
  <si>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</si>
  <si>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</si>
  <si>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</si>
  <si>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</si>
  <si>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</si>
  <si>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</si>
  <si>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</si>
  <si>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</si>
  <si>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</si>
  <si>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</si>
  <si>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</si>
  <si>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</si>
  <si>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</si>
  <si>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</si>
  <si>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</si>
  <si>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</si>
  <si>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</si>
  <si>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</si>
  <si>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</si>
  <si>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</si>
  <si>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</si>
  <si>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</si>
  <si>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</si>
  <si>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</si>
  <si>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</si>
  <si>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</si>
  <si>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</si>
  <si>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</si>
  <si>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</si>
  <si>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</si>
  <si>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</si>
  <si>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</si>
  <si>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</si>
  <si>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</si>
  <si>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</si>
  <si>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</si>
  <si>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</si>
  <si>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</si>
  <si>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</si>
  <si>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</si>
  <si>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</si>
  <si>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</si>
  <si>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</si>
  <si>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</si>
  <si>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</si>
  <si>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</si>
  <si>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</si>
  <si>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</si>
  <si>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</si>
  <si>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</si>
  <si>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</si>
  <si>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</si>
  <si>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</si>
  <si>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</si>
  <si>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</si>
  <si>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</si>
  <si>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</si>
  <si>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</si>
  <si>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</si>
  <si>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</si>
  <si>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</si>
  <si>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</si>
  <si>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</si>
  <si>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</si>
  <si>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</si>
  <si>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</si>
  <si>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</si>
  <si>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</si>
  <si>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</si>
  <si>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</si>
  <si>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</si>
  <si>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</si>
  <si>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</si>
  <si>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</si>
  <si>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</si>
  <si>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</si>
  <si>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</si>
  <si>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</si>
  <si>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</si>
  <si>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</si>
  <si>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</si>
  <si>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</si>
  <si>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</si>
  <si>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</si>
  <si>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</si>
  <si>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</si>
  <si>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</si>
  <si>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</si>
  <si>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</si>
  <si>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</si>
  <si>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</si>
  <si>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</si>
  <si>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</si>
  <si>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</si>
  <si>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</si>
  <si>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</si>
  <si>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</si>
  <si>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</si>
  <si>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</si>
  <si>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</si>
  <si>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</si>
  <si>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</si>
  <si>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</si>
  <si>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</si>
  <si>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</si>
  <si>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</si>
  <si>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</si>
  <si>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</si>
  <si>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</si>
  <si>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</si>
  <si>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</si>
  <si>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</si>
  <si>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</si>
  <si>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</si>
  <si>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</si>
  <si>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</si>
  <si>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</si>
  <si>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</si>
  <si>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</si>
  <si>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</si>
  <si>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</si>
  <si>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</si>
  <si>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</si>
  <si>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</si>
  <si>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</si>
  <si>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</si>
  <si>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</si>
  <si>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</si>
  <si>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</si>
  <si>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</si>
  <si>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</si>
  <si>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</si>
  <si>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</si>
  <si>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</si>
  <si>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</si>
  <si>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</si>
  <si>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</si>
  <si>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</si>
  <si>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</si>
  <si>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</si>
  <si>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</si>
  <si>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</si>
  <si>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</si>
  <si>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</si>
  <si>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</si>
  <si>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</si>
  <si>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</si>
  <si>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</si>
  <si>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</si>
  <si>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</si>
  <si>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</si>
  <si>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</si>
  <si>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</si>
  <si>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</si>
  <si>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</si>
  <si>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</si>
  <si>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</si>
  <si>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</si>
  <si>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</si>
  <si>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</si>
  <si>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</si>
  <si>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</si>
  <si>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</si>
  <si>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</si>
  <si>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</si>
  <si>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</si>
  <si>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</si>
  <si>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</si>
  <si>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</si>
  <si>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</si>
  <si>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</si>
  <si>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</si>
  <si>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</si>
  <si>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</si>
  <si>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</si>
  <si>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</si>
  <si>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</si>
  <si>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</si>
  <si>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</si>
  <si>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</si>
  <si>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</si>
  <si>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</si>
  <si>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</si>
  <si>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</si>
  <si>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</si>
  <si>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</si>
  <si>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</si>
  <si>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</si>
  <si>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</si>
  <si>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</si>
  <si>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</si>
  <si>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</si>
  <si>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</si>
  <si>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</si>
  <si>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</si>
  <si>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</si>
  <si>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</si>
  <si>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</si>
  <si>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</si>
  <si>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</si>
  <si>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</si>
  <si>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</si>
  <si>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</si>
  <si>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</si>
  <si>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</si>
  <si>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</si>
  <si>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</si>
  <si>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</si>
  <si>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</si>
  <si>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</si>
  <si>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</si>
  <si>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</si>
  <si>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</si>
  <si>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</si>
  <si>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</si>
  <si>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</si>
  <si>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</si>
  <si>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</si>
  <si>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</si>
  <si>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</si>
  <si>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</si>
  <si>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</si>
  <si>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</si>
  <si>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</si>
  <si>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</si>
  <si>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</si>
  <si>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</si>
  <si>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</si>
  <si>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</si>
  <si>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</si>
  <si>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</si>
  <si>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</si>
  <si>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</si>
  <si>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</si>
  <si>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</si>
  <si>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</si>
  <si>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</si>
  <si>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</si>
  <si>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</si>
  <si>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</si>
  <si>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</si>
  <si>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</si>
  <si>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</si>
  <si>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</si>
  <si>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</si>
  <si>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</si>
  <si>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</si>
  <si>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</si>
  <si>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</si>
  <si>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</si>
  <si>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</si>
  <si>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</si>
  <si>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</si>
  <si>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</si>
  <si>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</si>
  <si>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</si>
  <si>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</si>
  <si>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</si>
  <si>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</si>
  <si>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</si>
  <si>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</si>
  <si>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</si>
  <si>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</si>
  <si>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</si>
  <si>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</si>
  <si>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</si>
  <si>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</si>
  <si>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</si>
  <si>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</si>
  <si>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</si>
  <si>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</si>
  <si>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</si>
  <si>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</si>
  <si>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</si>
  <si>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</si>
  <si>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</si>
  <si>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</si>
  <si>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</si>
  <si>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</si>
  <si>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</si>
  <si>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</si>
  <si>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</si>
  <si>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</si>
  <si>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</si>
  <si>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</si>
  <si>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</si>
  <si>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</si>
  <si>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</si>
  <si>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</si>
  <si>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</si>
  <si>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</si>
  <si>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</si>
  <si>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</si>
  <si>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</si>
  <si>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</si>
  <si>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</si>
  <si>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</si>
  <si>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</si>
  <si>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</si>
  <si>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</si>
  <si>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</si>
  <si>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</si>
  <si>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</si>
  <si>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</si>
  <si>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</si>
  <si>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</si>
  <si>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</si>
  <si>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</si>
  <si>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</si>
  <si>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</si>
  <si>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</si>
  <si>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</si>
  <si>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</si>
  <si>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</si>
  <si>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</si>
  <si>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</si>
  <si>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</si>
  <si>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</si>
  <si>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</si>
  <si>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</si>
  <si>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</si>
  <si>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</si>
  <si>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</si>
  <si>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</si>
  <si>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</si>
  <si>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</si>
  <si>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</si>
  <si>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</si>
  <si>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</si>
  <si>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</si>
  <si>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</si>
  <si>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</si>
  <si>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</si>
  <si>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</si>
  <si>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</si>
  <si>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</si>
  <si>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</si>
  <si>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</si>
  <si>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</si>
  <si>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</si>
  <si>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</si>
  <si>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</si>
  <si>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</si>
  <si>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</si>
  <si>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</si>
  <si>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</si>
  <si>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</si>
  <si>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</si>
  <si>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</si>
  <si>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</si>
  <si>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</si>
  <si>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</si>
  <si>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</si>
  <si>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</si>
  <si>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</si>
  <si>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</si>
  <si>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</si>
  <si>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</si>
  <si>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</si>
  <si>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</si>
  <si>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</si>
  <si>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</si>
  <si>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</si>
  <si>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</si>
  <si>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</si>
  <si>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</si>
  <si>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</si>
  <si>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</si>
  <si>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</si>
  <si>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</si>
  <si>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</si>
  <si>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</si>
  <si>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</si>
  <si>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</si>
  <si>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</si>
  <si>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</si>
  <si>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</si>
  <si>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</si>
  <si>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</si>
  <si>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</si>
  <si>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</si>
  <si>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</si>
  <si>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</si>
  <si>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</si>
  <si>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</si>
  <si>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</si>
  <si>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</si>
  <si>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</si>
  <si>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</si>
  <si>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</si>
  <si>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</si>
  <si>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</si>
  <si>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</si>
  <si>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</si>
  <si>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</si>
  <si>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</si>
  <si>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</si>
  <si>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</si>
  <si>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</si>
  <si>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</si>
  <si>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</si>
  <si>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</si>
  <si>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</si>
  <si>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</si>
  <si>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</si>
  <si>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</si>
  <si>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</si>
  <si>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</si>
  <si>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</si>
  <si>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</si>
  <si>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</si>
  <si>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</si>
  <si>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</si>
  <si>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</si>
  <si>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</si>
  <si>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</si>
  <si>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</si>
  <si>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</si>
  <si>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</si>
  <si>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</si>
  <si>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</si>
  <si>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</si>
  <si>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</si>
  <si>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</si>
  <si>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</si>
  <si>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</si>
  <si>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</si>
  <si>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</si>
  <si>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</si>
  <si>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</si>
  <si>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</si>
  <si>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</si>
  <si>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</si>
  <si>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</si>
  <si>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</si>
  <si>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</si>
  <si>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</si>
  <si>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</si>
  <si>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</si>
  <si>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</si>
  <si>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</si>
  <si>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</si>
  <si>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</si>
  <si>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</si>
  <si>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</si>
  <si>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</si>
  <si>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</si>
  <si>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</si>
  <si>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</si>
  <si>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</si>
  <si>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</si>
  <si>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</si>
  <si>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</si>
  <si>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</si>
  <si>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</si>
  <si>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</si>
  <si>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</si>
  <si>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</si>
  <si>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</si>
  <si>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</si>
  <si>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</si>
  <si>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</si>
  <si>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</si>
  <si>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</si>
  <si>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</si>
  <si>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</si>
  <si>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</si>
  <si>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</si>
  <si>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</si>
  <si>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</si>
  <si>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</si>
  <si>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</si>
  <si>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</si>
  <si>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</si>
  <si>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</si>
  <si>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</si>
  <si>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</si>
  <si>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</si>
  <si>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</si>
  <si>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</si>
  <si>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</si>
  <si>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</si>
  <si>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</si>
  <si>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</si>
  <si>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</si>
  <si>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</si>
  <si>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</si>
  <si>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</si>
  <si>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</si>
  <si>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</si>
  <si>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</si>
  <si>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</si>
  <si>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</si>
  <si>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</si>
  <si>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</si>
  <si>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</si>
  <si>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</si>
  <si>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</si>
  <si>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</si>
  <si>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</si>
  <si>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</si>
  <si>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</si>
  <si>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</si>
  <si>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</si>
  <si>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</si>
  <si>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</si>
  <si>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</si>
  <si>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</si>
  <si>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</si>
  <si>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</si>
  <si>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</si>
  <si>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</si>
  <si>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</si>
  <si>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</si>
  <si>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</si>
  <si>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</si>
  <si>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</si>
  <si>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</si>
  <si>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</si>
  <si>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</si>
  <si>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</si>
  <si>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</si>
  <si>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</si>
  <si>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</si>
  <si>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</si>
  <si>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</si>
  <si>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</si>
  <si>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</si>
  <si>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</si>
  <si>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</si>
  <si>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</si>
  <si>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</si>
  <si>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</si>
  <si>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</si>
  <si>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</si>
  <si>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</si>
  <si>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</si>
  <si>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</si>
  <si>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</si>
  <si>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</si>
  <si>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</si>
  <si>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</si>
  <si>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</si>
  <si>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</si>
  <si>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</si>
  <si>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</si>
  <si>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</si>
  <si>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</si>
  <si>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</si>
  <si>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</si>
  <si>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</si>
  <si>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</si>
  <si>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</si>
  <si>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</si>
  <si>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</si>
  <si>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</si>
  <si>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</si>
  <si>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</si>
  <si>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</si>
  <si>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</si>
  <si>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</si>
  <si>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</si>
  <si>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</si>
  <si>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</si>
  <si>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</si>
  <si>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</si>
  <si>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</si>
  <si>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</si>
  <si>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</si>
  <si>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</si>
  <si>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</si>
  <si>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</si>
  <si>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</si>
  <si>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</si>
  <si>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</si>
  <si>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</si>
  <si>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</si>
  <si>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</si>
  <si>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</si>
  <si>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</si>
  <si>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</si>
  <si>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</si>
  <si>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</si>
  <si>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</si>
  <si>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</si>
  <si>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</si>
  <si>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</si>
  <si>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</si>
  <si>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</si>
  <si>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</si>
  <si>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</si>
  <si>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</si>
  <si>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</si>
  <si>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</si>
  <si>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</si>
  <si>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</si>
  <si>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</si>
  <si>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</si>
  <si>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</si>
  <si>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</si>
  <si>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</si>
  <si>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</si>
  <si>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</si>
  <si>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</si>
  <si>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</si>
  <si>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</si>
  <si>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</si>
  <si>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</si>
  <si>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</si>
  <si>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</si>
  <si>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</si>
  <si>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</si>
  <si>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</si>
  <si>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</si>
  <si>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</si>
  <si>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</si>
  <si>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</si>
  <si>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</si>
  <si>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</si>
  <si>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</si>
  <si>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</si>
  <si>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</si>
  <si>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</si>
  <si>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</si>
  <si>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</si>
  <si>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</si>
  <si>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</si>
  <si>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</si>
  <si>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</si>
  <si>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</si>
  <si>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</si>
  <si>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</si>
  <si>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</si>
  <si>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</si>
  <si>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</si>
  <si>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</si>
  <si>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</si>
  <si>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</si>
  <si>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</si>
  <si>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</si>
  <si>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</si>
  <si>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</si>
  <si>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</si>
  <si>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</si>
  <si>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</si>
  <si>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</si>
  <si>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</si>
  <si>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</si>
  <si>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</si>
  <si>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</si>
  <si>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</si>
  <si>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</si>
  <si>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</si>
  <si>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</si>
  <si>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</si>
  <si>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</si>
  <si>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</si>
  <si>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</si>
  <si>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</si>
  <si>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</si>
  <si>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</si>
  <si>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</si>
  <si>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</si>
  <si>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</si>
  <si>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</si>
  <si>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</si>
  <si>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</si>
  <si>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</si>
  <si>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</si>
  <si>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</si>
  <si>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</si>
  <si>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</si>
  <si>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</si>
  <si>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</si>
  <si>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</si>
  <si>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</si>
  <si>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</si>
  <si>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</si>
  <si>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</si>
  <si>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</si>
  <si>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</si>
  <si>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</si>
  <si>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</si>
  <si>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</si>
  <si>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</si>
  <si>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</si>
  <si>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</si>
  <si>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</si>
  <si>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</si>
  <si>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</si>
  <si>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</si>
  <si>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</si>
  <si>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</si>
  <si>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</si>
  <si>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</si>
  <si>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</si>
  <si>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</si>
  <si>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</si>
  <si>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</si>
  <si>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</si>
  <si>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</si>
  <si>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</si>
  <si>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</si>
  <si>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</si>
  <si>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</si>
  <si>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</si>
  <si>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</si>
  <si>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</si>
  <si>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</si>
  <si>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</si>
  <si>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</si>
  <si>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</si>
  <si>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</si>
  <si>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</si>
  <si>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</si>
  <si>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</si>
  <si>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</si>
  <si>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</si>
  <si>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</si>
  <si>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</si>
  <si>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</si>
  <si>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</si>
  <si>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</si>
  <si>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</si>
  <si>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</si>
  <si>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</si>
  <si>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</si>
  <si>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</si>
  <si>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</si>
  <si>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</si>
  <si>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</si>
  <si>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</si>
  <si>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</si>
  <si>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</si>
  <si>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</si>
  <si>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</si>
  <si>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</si>
  <si>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</si>
  <si>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</si>
  <si>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</si>
  <si>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</si>
  <si>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</si>
  <si>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</si>
  <si>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</si>
  <si>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</si>
  <si>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</si>
  <si>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</si>
  <si>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</si>
  <si>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</si>
  <si>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</si>
  <si>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</si>
  <si>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</si>
  <si>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</si>
  <si>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</si>
  <si>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</si>
  <si>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</si>
  <si>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</si>
  <si>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</si>
  <si>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</si>
  <si>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</si>
  <si>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</si>
  <si>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</si>
  <si>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</si>
  <si>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</si>
  <si>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</si>
  <si>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</si>
  <si>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</si>
  <si>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</si>
  <si>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</si>
  <si>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</si>
  <si>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</si>
  <si>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</si>
  <si>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</si>
  <si>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</si>
  <si>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</si>
  <si>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</si>
  <si>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</si>
  <si>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</si>
  <si>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</si>
  <si>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</si>
  <si>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</si>
  <si>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</si>
  <si>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</si>
  <si>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</si>
  <si>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</si>
  <si>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</si>
  <si>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</si>
  <si>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</si>
  <si>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</si>
  <si>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</si>
  <si>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</si>
  <si>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</si>
  <si>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</si>
  <si>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</si>
  <si>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</si>
  <si>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</si>
  <si>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</si>
  <si>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</si>
  <si>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</si>
  <si>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</si>
  <si>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</si>
  <si>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</si>
  <si>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</si>
  <si>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</si>
  <si>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</si>
  <si>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</si>
  <si>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</si>
  <si>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</si>
  <si>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</si>
  <si>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</si>
  <si>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</si>
  <si>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</si>
  <si>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</si>
  <si>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</si>
  <si>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</si>
  <si>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</si>
  <si>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</si>
  <si>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</si>
  <si>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</si>
  <si>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</si>
  <si>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</si>
  <si>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</si>
  <si>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</si>
  <si>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</si>
  <si>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</si>
  <si>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</si>
  <si>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</si>
  <si>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</si>
  <si>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</si>
  <si>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</si>
  <si>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</si>
  <si>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</si>
  <si>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</si>
  <si>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</si>
  <si>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</si>
  <si>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</si>
  <si>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</si>
  <si>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</si>
  <si>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</si>
  <si>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</si>
  <si>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</si>
  <si>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</si>
  <si>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</si>
  <si>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</si>
  <si>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</si>
  <si>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</si>
  <si>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</si>
  <si>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</si>
  <si>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</si>
  <si>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</si>
  <si>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</si>
  <si>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</si>
  <si>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</si>
  <si>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</si>
  <si>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</si>
  <si>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</si>
  <si>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</si>
  <si>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</si>
  <si>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</si>
  <si>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</si>
  <si>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</si>
  <si>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</si>
  <si>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</si>
  <si>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</si>
  <si>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</si>
  <si>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</si>
  <si>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</si>
  <si>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</si>
  <si>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</si>
  <si>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</si>
  <si>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</si>
  <si>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</si>
  <si>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</si>
  <si>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</si>
  <si>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</si>
  <si>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</si>
  <si>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</si>
  <si>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</si>
  <si>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</si>
  <si>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</si>
  <si>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</si>
  <si>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</si>
  <si>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</si>
  <si>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</si>
  <si>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</si>
  <si>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</si>
  <si>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</si>
  <si>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</si>
  <si>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</si>
  <si>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</si>
  <si>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</si>
  <si>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</si>
  <si>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</si>
  <si>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</si>
  <si>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</si>
  <si>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</si>
  <si>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</si>
  <si>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</si>
  <si>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</si>
  <si>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</si>
  <si>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</si>
  <si>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</si>
  <si>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</si>
  <si>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</si>
  <si>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</si>
  <si>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</si>
  <si>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</si>
  <si>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</si>
  <si>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</si>
  <si>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</si>
  <si>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</si>
  <si>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</si>
  <si>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</si>
  <si>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</si>
  <si>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</si>
  <si>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</si>
  <si>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</si>
  <si>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</si>
  <si>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</si>
  <si>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</si>
  <si>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</si>
  <si>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</si>
  <si>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</si>
  <si>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</si>
  <si>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</si>
  <si>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</si>
  <si>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</si>
  <si>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</si>
  <si>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</si>
  <si>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</si>
  <si>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</si>
  <si>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</si>
  <si>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</si>
  <si>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</si>
  <si>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</si>
  <si>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</si>
  <si>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</si>
  <si>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</si>
  <si>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</si>
  <si>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</si>
  <si>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</si>
  <si>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</si>
  <si>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</si>
  <si>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</si>
  <si>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</si>
  <si>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</si>
  <si>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</si>
  <si>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</si>
  <si>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</si>
  <si>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</si>
  <si>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</si>
  <si>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</si>
  <si>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</si>
  <si>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</si>
  <si>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</si>
  <si>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</si>
  <si>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</si>
  <si>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</si>
  <si>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</si>
  <si>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</si>
  <si>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</si>
  <si>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</si>
  <si>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</si>
  <si>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</si>
  <si>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</si>
  <si>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</si>
  <si>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</si>
  <si>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</si>
  <si>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</si>
  <si>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</si>
  <si>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</si>
  <si>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</si>
  <si>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</si>
  <si>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</si>
  <si>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</si>
  <si>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</si>
  <si>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</si>
  <si>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</si>
  <si>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</si>
  <si>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</si>
  <si>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</si>
  <si>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</si>
  <si>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</si>
  <si>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</si>
  <si>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</si>
  <si>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</si>
  <si>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</si>
  <si>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</si>
  <si>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</si>
  <si>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</si>
  <si>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</si>
  <si>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</si>
  <si>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</si>
  <si>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</si>
  <si>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</si>
  <si>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</si>
  <si>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</si>
  <si>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</si>
  <si>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</si>
  <si>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</si>
  <si>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</si>
  <si>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</si>
  <si>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</si>
  <si>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</si>
  <si>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</si>
  <si>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</si>
  <si>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</si>
  <si>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</si>
  <si>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</si>
  <si>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</si>
  <si>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</si>
  <si>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</si>
  <si>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</si>
  <si>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</si>
  <si>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</si>
  <si>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</si>
  <si>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</si>
  <si>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</si>
  <si>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</si>
  <si>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</si>
  <si>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</si>
  <si>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</si>
  <si>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</si>
  <si>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</si>
  <si>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</si>
  <si>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</si>
  <si>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</si>
  <si>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</si>
  <si>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</si>
  <si>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</si>
  <si>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</si>
  <si>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</si>
  <si>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</si>
  <si>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</si>
  <si>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</si>
  <si>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</si>
  <si>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</si>
  <si>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</si>
  <si>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</si>
  <si>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</si>
  <si>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</si>
  <si>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</si>
  <si>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</si>
  <si>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</si>
  <si>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</si>
  <si>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</si>
  <si>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</si>
  <si>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</si>
  <si>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</si>
  <si>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</si>
  <si>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</si>
  <si>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</si>
  <si>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</si>
  <si>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</si>
  <si>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</si>
  <si>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</si>
  <si>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</si>
  <si>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</si>
  <si>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</si>
  <si>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</si>
  <si>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</si>
  <si>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</si>
  <si>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</si>
  <si>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</si>
  <si>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</si>
  <si>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</si>
  <si>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</si>
  <si>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</si>
  <si>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</si>
  <si>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</si>
  <si>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</si>
  <si>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</si>
  <si>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</si>
  <si>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</si>
  <si>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</si>
  <si>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</si>
  <si>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</si>
  <si>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</si>
  <si>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</si>
  <si>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</si>
  <si>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</si>
  <si>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</si>
  <si>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</si>
  <si>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</si>
  <si>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</si>
  <si>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</si>
  <si>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</si>
  <si>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</si>
  <si>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</si>
  <si>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</si>
  <si>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</si>
  <si>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</si>
  <si>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</si>
  <si>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</si>
  <si>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</si>
  <si>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</si>
  <si>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</si>
  <si>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</si>
  <si>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</si>
  <si>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</si>
  <si>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</si>
  <si>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</si>
  <si>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</si>
  <si>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</si>
  <si>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</si>
  <si>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</si>
  <si>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</si>
  <si>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</si>
  <si>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</si>
  <si>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</si>
  <si>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</si>
  <si>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</si>
  <si>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</si>
  <si>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</si>
  <si>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</si>
  <si>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</si>
  <si>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</si>
  <si>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</si>
  <si>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</si>
  <si>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</si>
  <si>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</si>
  <si>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</si>
  <si>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</si>
  <si>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</si>
  <si>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</si>
  <si>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</si>
  <si>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</si>
  <si>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</si>
  <si>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</si>
  <si>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</si>
  <si>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</si>
  <si>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</si>
  <si>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</si>
  <si>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</si>
  <si>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</si>
  <si>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</si>
  <si>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</si>
  <si>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</si>
  <si>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</si>
  <si>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</si>
  <si>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</si>
  <si>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</si>
  <si>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</si>
  <si>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</si>
  <si>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</si>
  <si>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</si>
  <si>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</si>
  <si>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</si>
  <si>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</si>
  <si>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</si>
  <si>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</si>
  <si>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</si>
  <si>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</si>
  <si>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</si>
  <si>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</si>
  <si>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</si>
  <si>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</si>
  <si>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</si>
  <si>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</si>
  <si>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</si>
  <si>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</si>
  <si>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</si>
  <si>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</si>
  <si>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</si>
  <si>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</si>
  <si>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</si>
  <si>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</si>
  <si>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</si>
  <si>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</si>
  <si>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</si>
  <si>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</si>
  <si>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</si>
  <si>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</si>
  <si>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</si>
  <si>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</si>
  <si>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</si>
  <si>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</si>
  <si>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</si>
  <si>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</si>
  <si>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</si>
  <si>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</si>
  <si>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</si>
  <si>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</si>
  <si>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</si>
  <si>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</si>
  <si>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</si>
  <si>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</si>
  <si>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</si>
  <si>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</si>
  <si>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</si>
  <si>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</si>
  <si>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</si>
  <si>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</si>
  <si>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</si>
  <si>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</si>
  <si>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</si>
  <si>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</si>
  <si>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</si>
  <si>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</si>
  <si>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</si>
  <si>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</si>
  <si>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</si>
  <si>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</si>
  <si>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</si>
  <si>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</si>
  <si>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</si>
  <si>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</si>
  <si>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</si>
  <si>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</si>
  <si>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</si>
  <si>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</si>
  <si>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</si>
  <si>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</si>
  <si>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</si>
  <si>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</si>
  <si>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</si>
  <si>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</si>
  <si>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</si>
  <si>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</si>
  <si>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</si>
  <si>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</si>
  <si>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</si>
  <si>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</si>
  <si>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</si>
  <si>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</si>
  <si>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</si>
  <si>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</si>
  <si>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</si>
  <si>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</si>
  <si>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</si>
  <si>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</si>
  <si>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</si>
  <si>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</si>
  <si>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</si>
  <si>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</si>
  <si>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</si>
  <si>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</si>
  <si>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</si>
  <si>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</si>
  <si>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</si>
  <si>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</si>
  <si>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</si>
  <si>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</si>
  <si>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</si>
  <si>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</si>
  <si>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</si>
  <si>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</si>
  <si>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</si>
  <si>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</si>
  <si>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</si>
  <si>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</si>
  <si>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</si>
  <si>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</si>
  <si>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</si>
  <si>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</si>
  <si>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</si>
  <si>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</si>
  <si>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</si>
  <si>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</si>
  <si>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</si>
  <si>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</si>
  <si>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</si>
  <si>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</si>
  <si>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</si>
  <si>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</si>
  <si>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</si>
  <si>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</si>
  <si>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</si>
  <si>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</si>
  <si>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</si>
  <si>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</si>
  <si>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</si>
  <si>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</si>
  <si>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</si>
  <si>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</si>
  <si>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</si>
  <si>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</si>
  <si>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</si>
  <si>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</si>
  <si>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</si>
  <si>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</si>
  <si>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</si>
  <si>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</si>
  <si>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</si>
  <si>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</si>
  <si>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</si>
  <si>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</si>
  <si>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</si>
  <si>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</si>
  <si>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</si>
  <si>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</si>
  <si>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</si>
  <si>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</si>
  <si>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</si>
  <si>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</si>
  <si>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</si>
  <si>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</si>
  <si>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</si>
  <si>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</si>
  <si>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</si>
  <si>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</si>
  <si>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</si>
  <si>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</si>
  <si>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</si>
  <si>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</si>
  <si>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</si>
  <si>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</si>
  <si>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</si>
  <si>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</si>
  <si>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</si>
  <si>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</si>
  <si>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</si>
  <si>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</si>
  <si>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</si>
  <si>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</si>
  <si>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</si>
  <si>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</si>
  <si>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</si>
  <si>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</si>
  <si>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</si>
  <si>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</si>
  <si>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</si>
  <si>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</si>
  <si>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</si>
  <si>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</si>
  <si>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</si>
  <si>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</si>
  <si>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</si>
  <si>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</si>
  <si>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</si>
  <si>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</si>
  <si>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</si>
  <si>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</si>
  <si>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</si>
  <si>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</si>
  <si>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</si>
  <si>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</si>
  <si>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</si>
  <si>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</si>
  <si>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</si>
  <si>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</si>
  <si>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</si>
  <si>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</si>
  <si>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</si>
  <si>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</si>
  <si>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</si>
  <si>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</si>
  <si>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</si>
  <si>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</si>
  <si>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</si>
  <si>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</si>
  <si>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</si>
  <si>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</si>
  <si>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</si>
  <si>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</si>
  <si>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</si>
  <si>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</si>
  <si>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</si>
  <si>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</si>
  <si>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</si>
  <si>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</si>
  <si>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</si>
  <si>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</si>
  <si>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</si>
  <si>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</si>
  <si>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</si>
  <si>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</si>
  <si>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</si>
  <si>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</si>
  <si>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</si>
  <si>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</si>
  <si>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</si>
  <si>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</si>
  <si>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</si>
  <si>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</si>
  <si>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</si>
  <si>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</si>
  <si>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</si>
  <si>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</si>
  <si>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</si>
  <si>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</si>
  <si>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</si>
  <si>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</si>
  <si>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</si>
  <si>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</si>
  <si>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</si>
  <si>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</si>
  <si>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</si>
  <si>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</si>
  <si>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</si>
  <si>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</si>
  <si>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</si>
  <si>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</si>
  <si>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</si>
  <si>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</si>
  <si>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</si>
  <si>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</si>
  <si>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</si>
  <si>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</si>
  <si>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</si>
  <si>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</si>
  <si>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</si>
  <si>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</si>
  <si>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</si>
  <si>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</si>
  <si>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</si>
  <si>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</si>
  <si>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</si>
  <si>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</si>
  <si>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</si>
  <si>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</si>
  <si>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</si>
  <si>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</si>
  <si>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</si>
  <si>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</si>
  <si>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</si>
  <si>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</si>
  <si>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</si>
  <si>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</si>
  <si>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</si>
  <si>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</si>
  <si>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</si>
  <si>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</si>
  <si>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</si>
  <si>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</si>
  <si>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</si>
  <si>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</si>
  <si>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</si>
  <si>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</si>
  <si>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</si>
  <si>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</si>
  <si>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</si>
  <si>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</si>
  <si>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</si>
  <si>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</si>
  <si>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</si>
  <si>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</si>
  <si>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</si>
  <si>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</si>
  <si>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</si>
  <si>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</si>
  <si>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</si>
  <si>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</si>
  <si>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</si>
  <si>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</si>
  <si>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</si>
  <si>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</si>
  <si>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</si>
  <si>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</si>
  <si>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</si>
  <si>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</si>
  <si>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</si>
  <si>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</si>
  <si>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</si>
  <si>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</si>
  <si>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</si>
  <si>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</si>
  <si>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</si>
  <si>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</si>
  <si>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</si>
  <si>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</si>
  <si>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</si>
  <si>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</si>
  <si>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</si>
  <si>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</si>
  <si>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</si>
  <si>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</si>
  <si>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</si>
  <si>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</si>
  <si>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</si>
  <si>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</si>
  <si>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</si>
  <si>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</si>
  <si>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</si>
  <si>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</si>
  <si>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</si>
  <si>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</si>
  <si>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</si>
  <si>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</si>
  <si>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</si>
  <si>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</si>
  <si>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</si>
  <si>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</si>
  <si>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</si>
  <si>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</si>
  <si>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</si>
  <si>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</si>
  <si>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</si>
  <si>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</si>
  <si>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</si>
  <si>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</si>
  <si>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</si>
  <si>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</si>
  <si>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</si>
  <si>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</si>
  <si>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</si>
  <si>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</si>
  <si>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</si>
  <si>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</si>
  <si>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</si>
  <si>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</si>
  <si>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</si>
  <si>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</si>
  <si>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</si>
  <si>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</si>
  <si>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</si>
  <si>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</si>
  <si>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</si>
  <si>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</si>
  <si>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</si>
  <si>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</si>
  <si>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</si>
  <si>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</si>
  <si>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</si>
  <si>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</si>
  <si>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</si>
  <si>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</si>
  <si>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</si>
  <si>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</si>
  <si>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</si>
  <si>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</si>
  <si>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</si>
  <si>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</si>
  <si>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</si>
  <si>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</si>
  <si>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</si>
  <si>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</si>
  <si>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</si>
  <si>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</si>
  <si>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</si>
  <si>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</si>
  <si>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</si>
  <si>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</si>
  <si>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</si>
  <si>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</si>
  <si>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</si>
  <si>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</si>
  <si>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</si>
  <si>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</si>
  <si>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</si>
  <si>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</si>
  <si>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</si>
  <si>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</si>
  <si>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</si>
  <si>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</si>
  <si>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</si>
  <si>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</si>
  <si>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</si>
  <si>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</si>
  <si>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</si>
  <si>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</si>
  <si>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</si>
  <si>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</si>
  <si>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</si>
  <si>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</si>
  <si>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</si>
  <si>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</si>
  <si>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</si>
  <si>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</si>
  <si>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</si>
  <si>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</si>
  <si>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</si>
  <si>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</si>
  <si>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</si>
  <si>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</si>
  <si>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</si>
  <si>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</si>
  <si>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</si>
  <si>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</si>
  <si>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</si>
  <si>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</si>
  <si>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</si>
  <si>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</si>
  <si>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</si>
  <si>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</si>
  <si>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</si>
  <si>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</si>
  <si>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</si>
  <si>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</si>
  <si>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</si>
  <si>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</si>
  <si>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</si>
  <si>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</si>
  <si>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</si>
  <si>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</si>
  <si>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</si>
  <si>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</si>
  <si>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</si>
  <si>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</si>
  <si>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</si>
  <si>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</si>
  <si>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</si>
  <si>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</si>
  <si>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</si>
  <si>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</si>
  <si>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</si>
  <si>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</si>
  <si>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</si>
  <si>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</si>
  <si>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</si>
  <si>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</si>
  <si>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</si>
  <si>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</si>
  <si>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</si>
  <si>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</si>
  <si>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</si>
  <si>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</si>
  <si>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</si>
  <si>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</si>
  <si>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</si>
  <si>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</si>
  <si>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</si>
  <si>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</si>
  <si>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</si>
  <si>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</si>
  <si>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</si>
  <si>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</si>
  <si>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</si>
  <si>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</si>
  <si>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</si>
  <si>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</si>
  <si>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</si>
  <si>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</si>
  <si>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</si>
  <si>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</si>
  <si>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</si>
  <si>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</si>
  <si>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</si>
  <si>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</si>
  <si>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</si>
  <si>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</si>
  <si>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</si>
  <si>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</si>
  <si>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</si>
  <si>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</si>
  <si>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</si>
  <si>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</si>
  <si>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</si>
  <si>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</si>
  <si>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</si>
  <si>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</si>
  <si>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</si>
  <si>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</si>
  <si>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</si>
  <si>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</si>
  <si>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</si>
  <si>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</si>
  <si>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</si>
  <si>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</si>
  <si>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</si>
  <si>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</si>
  <si>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</si>
  <si>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</si>
  <si>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</si>
  <si>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</si>
  <si>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</si>
  <si>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</si>
  <si>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</si>
  <si>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</si>
  <si>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</si>
  <si>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</si>
  <si>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</si>
  <si>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</si>
  <si>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</si>
  <si>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</si>
  <si>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</si>
  <si>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</si>
  <si>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</si>
  <si>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</si>
  <si>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</si>
  <si>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</si>
  <si>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</si>
  <si>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</si>
  <si>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</si>
  <si>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</si>
  <si>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</si>
  <si>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</si>
  <si>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</si>
  <si>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</si>
  <si>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</si>
  <si>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</si>
  <si>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</si>
  <si>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</si>
  <si>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</si>
  <si>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</si>
  <si>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</si>
  <si>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</si>
  <si>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</si>
  <si>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</si>
  <si>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</si>
  <si>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</si>
  <si>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</si>
  <si>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</si>
  <si>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</si>
  <si>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</si>
  <si>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</si>
  <si>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</si>
  <si>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</si>
  <si>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</si>
  <si>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</si>
  <si>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</si>
  <si>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</si>
  <si>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</si>
  <si>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</si>
  <si>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</si>
  <si>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</si>
  <si>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</si>
  <si>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</si>
  <si>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</si>
  <si>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</si>
  <si>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</si>
  <si>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</si>
  <si>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</si>
  <si>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</si>
  <si>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</si>
  <si>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</si>
  <si>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</si>
  <si>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</si>
  <si>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</si>
  <si>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</si>
  <si>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</si>
  <si>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</si>
  <si>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</si>
  <si>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</si>
  <si>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</si>
  <si>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</si>
  <si>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</si>
  <si>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</si>
  <si>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</si>
  <si>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</si>
  <si>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</si>
  <si>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</si>
  <si>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</si>
  <si>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</si>
  <si>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</si>
  <si>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</si>
  <si>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</si>
  <si>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</si>
  <si>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</si>
  <si>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</si>
  <si>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</si>
  <si>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</si>
  <si>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</si>
  <si>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</si>
  <si>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</si>
  <si>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</si>
  <si>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</si>
  <si>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</si>
  <si>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</si>
  <si>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</si>
  <si>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</si>
  <si>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</si>
  <si>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</si>
  <si>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</si>
  <si>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</si>
  <si>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</si>
  <si>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</si>
  <si>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</si>
  <si>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</si>
  <si>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</si>
  <si>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</si>
  <si>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</si>
  <si>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</si>
  <si>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</si>
  <si>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</si>
  <si>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</si>
  <si>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</si>
  <si>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</si>
  <si>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</si>
  <si>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</si>
  <si>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</si>
  <si>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</si>
  <si>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</si>
  <si>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</si>
  <si>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</si>
  <si>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</si>
  <si>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</si>
  <si>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</si>
  <si>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</si>
  <si>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</si>
  <si>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</si>
  <si>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</si>
  <si>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</si>
  <si>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</si>
  <si>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</si>
  <si>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</si>
  <si>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</si>
  <si>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</si>
  <si>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</si>
  <si>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</si>
  <si>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</si>
  <si>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</si>
  <si>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</si>
  <si>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</si>
  <si>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</si>
  <si>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</si>
  <si>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</si>
  <si>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</si>
  <si>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</si>
  <si>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</si>
  <si>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</si>
  <si>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</si>
  <si>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</si>
  <si>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</si>
  <si>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</si>
  <si>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</si>
  <si>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</si>
  <si>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</si>
  <si>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</si>
  <si>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</si>
  <si>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</si>
  <si>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</si>
  <si>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</si>
  <si>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</si>
  <si>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</si>
  <si>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</si>
  <si>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</si>
  <si>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</si>
  <si>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</si>
  <si>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</si>
  <si>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</si>
  <si>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</si>
  <si>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</si>
  <si>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</si>
  <si>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</si>
  <si>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</si>
  <si>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</si>
  <si>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</si>
  <si>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</si>
  <si>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</si>
  <si>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</si>
  <si>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</si>
  <si>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</si>
  <si>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</si>
  <si>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</si>
  <si>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</si>
  <si>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</si>
  <si>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</si>
  <si>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</si>
  <si>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</si>
  <si>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</si>
  <si>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</si>
  <si>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</si>
  <si>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</si>
  <si>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</si>
  <si>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</si>
  <si>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</si>
  <si>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</si>
  <si>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</si>
  <si>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</si>
  <si>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</si>
  <si>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</si>
  <si>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</si>
  <si>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</si>
  <si>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</si>
  <si>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</si>
  <si>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</si>
  <si>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</si>
  <si>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</si>
  <si>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</si>
  <si>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</si>
  <si>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</si>
  <si>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</si>
  <si>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</si>
  <si>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</si>
  <si>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</si>
  <si>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</si>
  <si>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</si>
  <si>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</si>
  <si>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</si>
  <si>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</si>
  <si>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</si>
  <si>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</si>
  <si>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</si>
  <si>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</si>
  <si>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</si>
  <si>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</si>
  <si>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</si>
  <si>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</si>
  <si>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</si>
  <si>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</si>
  <si>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</si>
  <si>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</si>
  <si>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</si>
  <si>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</si>
  <si>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</si>
  <si>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</si>
  <si>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</si>
  <si>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</si>
  <si>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</si>
  <si>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</si>
  <si>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</si>
  <si>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</si>
  <si>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</si>
  <si>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</si>
  <si>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</si>
  <si>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</si>
  <si>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</si>
  <si>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</si>
  <si>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</si>
  <si>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</si>
  <si>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</si>
  <si>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</si>
  <si>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</si>
  <si>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</si>
  <si>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</si>
  <si>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</si>
  <si>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</si>
  <si>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</si>
  <si>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</si>
  <si>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</si>
  <si>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</si>
  <si>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</si>
  <si>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</si>
  <si>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</si>
  <si>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</si>
  <si>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</si>
  <si>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</si>
  <si>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</si>
  <si>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</si>
  <si>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</si>
  <si>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</si>
  <si>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</si>
  <si>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</si>
  <si>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</si>
  <si>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</si>
  <si>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</si>
  <si>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</si>
  <si>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</si>
  <si>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</si>
  <si>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</si>
  <si>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</si>
  <si>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</si>
  <si>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</si>
  <si>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</si>
  <si>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</si>
  <si>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</si>
  <si>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</si>
  <si>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</si>
  <si>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</si>
  <si>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</si>
  <si>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</si>
  <si>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</si>
  <si>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</si>
  <si>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</si>
  <si>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</si>
  <si>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</si>
  <si>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</si>
  <si>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</si>
  <si>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</si>
  <si>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</si>
  <si>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</si>
  <si>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</si>
  <si>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</si>
  <si>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</si>
  <si>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</si>
  <si>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</si>
  <si>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</si>
  <si>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</si>
  <si>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</si>
  <si>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</si>
  <si>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</si>
  <si>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</si>
  <si>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</si>
  <si>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</si>
  <si>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</si>
  <si>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</si>
  <si>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</si>
  <si>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</si>
  <si>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</si>
  <si>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</si>
  <si>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</si>
  <si>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</si>
  <si>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</si>
  <si>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</si>
  <si>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</si>
  <si>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</si>
  <si>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</si>
  <si>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</si>
  <si>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</si>
  <si>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</si>
  <si>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</si>
  <si>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</si>
  <si>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</si>
  <si>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</si>
  <si>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</si>
  <si>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</si>
  <si>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</si>
  <si>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</si>
  <si>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</si>
  <si>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</si>
  <si>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</si>
  <si>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</si>
  <si>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</si>
  <si>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</si>
  <si>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</si>
  <si>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</si>
  <si>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</si>
  <si>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</si>
  <si>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</si>
  <si>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</si>
  <si>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</si>
  <si>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</si>
  <si>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</si>
  <si>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</si>
  <si>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</si>
  <si>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</si>
  <si>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</si>
  <si>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</si>
  <si>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</si>
  <si>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</si>
  <si>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</si>
  <si>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</si>
  <si>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</si>
  <si>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</si>
  <si>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</si>
  <si>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</si>
  <si>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</si>
  <si>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</si>
  <si>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</si>
  <si>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</si>
  <si>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</si>
  <si>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</si>
  <si>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</si>
  <si>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</si>
  <si>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</si>
  <si>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</si>
  <si>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</si>
  <si>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</si>
  <si>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</si>
  <si>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</si>
  <si>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</si>
  <si>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</si>
  <si>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</si>
  <si>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</si>
  <si>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</si>
  <si>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</si>
  <si>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</si>
  <si>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</si>
  <si>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</si>
  <si>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</si>
  <si>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</si>
  <si>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</si>
  <si>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</si>
  <si>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</si>
  <si>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</si>
  <si>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</si>
  <si>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</si>
  <si>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</si>
  <si>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</si>
  <si>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</si>
  <si>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</si>
  <si>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</si>
  <si>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</si>
  <si>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</si>
  <si>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</si>
  <si>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</si>
  <si>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</si>
  <si>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</si>
  <si>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</si>
  <si>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</si>
  <si>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</si>
  <si>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</si>
  <si>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</si>
  <si>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</si>
  <si>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</si>
  <si>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</si>
  <si>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</si>
  <si>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</si>
  <si>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</si>
  <si>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</si>
  <si>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</si>
  <si>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</si>
  <si>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</si>
  <si>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</si>
  <si>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</si>
  <si>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</si>
  <si>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</si>
  <si>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</si>
  <si>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</si>
  <si>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</si>
  <si>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</si>
  <si>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</si>
  <si>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</si>
  <si>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</si>
  <si>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</si>
  <si>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</si>
  <si>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</si>
  <si>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</si>
  <si>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</si>
  <si>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</si>
  <si>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</si>
  <si>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</si>
  <si>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</si>
  <si>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</si>
  <si>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</si>
  <si>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</si>
  <si>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</si>
  <si>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</si>
  <si>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</si>
  <si>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</si>
  <si>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</si>
  <si>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</si>
  <si>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</si>
  <si>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</si>
  <si>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</si>
  <si>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</si>
  <si>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</si>
  <si>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</si>
  <si>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</si>
  <si>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</si>
  <si>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</si>
  <si>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</si>
  <si>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</si>
  <si>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</si>
  <si>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</si>
  <si>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</si>
  <si>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</si>
  <si>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</si>
  <si>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</si>
  <si>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</si>
  <si>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</si>
  <si>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</si>
  <si>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</si>
  <si>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</si>
  <si>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</si>
  <si>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</si>
  <si>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</si>
  <si>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</si>
  <si>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</si>
  <si>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</si>
  <si>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</si>
  <si>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</si>
  <si>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</si>
  <si>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</si>
  <si>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</si>
  <si>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</si>
  <si>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</si>
  <si>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</si>
  <si>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</si>
  <si>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</si>
  <si>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</si>
  <si>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</si>
  <si>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</si>
  <si>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</si>
  <si>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</si>
  <si>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</si>
  <si>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</si>
  <si>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</si>
  <si>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</si>
  <si>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</si>
  <si>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</si>
  <si>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</si>
  <si>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</si>
  <si>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</si>
  <si>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</si>
  <si>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</si>
  <si>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</si>
  <si>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</si>
  <si>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</si>
  <si>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</si>
  <si>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</si>
  <si>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</si>
  <si>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</si>
  <si>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</si>
  <si>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</si>
  <si>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</si>
  <si>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</si>
  <si>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</si>
  <si>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</si>
  <si>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</si>
  <si>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</si>
  <si>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</si>
  <si>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</si>
  <si>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</si>
  <si>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</si>
  <si>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</si>
  <si>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</si>
  <si>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</si>
  <si>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</si>
  <si>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</si>
  <si>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</si>
  <si>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</si>
  <si>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</si>
  <si>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</si>
  <si>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</si>
  <si>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</si>
  <si>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</si>
  <si>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</si>
  <si>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</si>
  <si>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</si>
  <si>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</si>
  <si>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</si>
  <si>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</si>
  <si>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</si>
  <si>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</si>
  <si>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</si>
  <si>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</si>
  <si>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</si>
  <si>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</si>
  <si>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</si>
  <si>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</si>
  <si>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</si>
  <si>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</si>
  <si>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</si>
  <si>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</si>
  <si>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</si>
  <si>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</si>
  <si>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</si>
  <si>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</si>
  <si>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</si>
  <si>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</si>
  <si>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</si>
  <si>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</si>
  <si>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</si>
  <si>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</si>
  <si>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</si>
  <si>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</si>
  <si>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</si>
  <si>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</si>
  <si>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</si>
  <si>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</si>
  <si>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</si>
  <si>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</si>
  <si>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</si>
  <si>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</si>
  <si>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</si>
  <si>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</si>
  <si>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</si>
  <si>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</si>
  <si>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</si>
  <si>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</si>
  <si>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</si>
  <si>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</si>
  <si>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</si>
  <si>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</si>
  <si>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</si>
  <si>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</si>
  <si>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</si>
  <si>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</si>
  <si>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</si>
  <si>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</si>
  <si>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</si>
  <si>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</si>
  <si>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</si>
  <si>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</si>
  <si>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</si>
  <si>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</si>
  <si>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</si>
  <si>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</si>
  <si>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</si>
  <si>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</si>
  <si>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</si>
  <si>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</si>
  <si>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</si>
  <si>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</si>
  <si>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</si>
  <si>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</si>
  <si>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</si>
  <si>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</si>
  <si>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</si>
  <si>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</si>
  <si>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</si>
  <si>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</si>
  <si>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</si>
  <si>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</si>
  <si>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</si>
  <si>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</si>
  <si>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</si>
  <si>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</si>
  <si>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</si>
  <si>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</si>
  <si>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</si>
  <si>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</si>
  <si>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</si>
  <si>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</si>
  <si>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</si>
  <si>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</si>
  <si>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</si>
  <si>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</si>
  <si>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</si>
  <si>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</si>
  <si>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</si>
  <si>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</si>
  <si>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</si>
  <si>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</si>
  <si>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</si>
  <si>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</si>
  <si>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</si>
  <si>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</si>
  <si>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</si>
  <si>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</si>
  <si>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</si>
  <si>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</si>
  <si>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</si>
  <si>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</si>
  <si>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</si>
  <si>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</si>
  <si>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</si>
  <si>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</si>
  <si>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</si>
  <si>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</si>
  <si>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</si>
  <si>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</si>
  <si>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</si>
  <si>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</si>
  <si>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</si>
  <si>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</si>
  <si>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</si>
  <si>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</si>
  <si>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</si>
  <si>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</si>
  <si>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</si>
  <si>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</si>
  <si>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</si>
  <si>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</si>
  <si>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</si>
  <si>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</si>
  <si>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</si>
  <si>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</si>
  <si>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</si>
  <si>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</si>
  <si>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</si>
  <si>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</si>
  <si>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</si>
  <si>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</si>
  <si>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</si>
  <si>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</si>
  <si>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</si>
  <si>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</si>
  <si>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</si>
  <si>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</si>
  <si>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</si>
  <si>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</si>
  <si>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</si>
  <si>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</si>
  <si>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</si>
  <si>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</si>
  <si>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</si>
  <si>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</si>
  <si>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</si>
  <si>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</si>
  <si>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</si>
  <si>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</si>
  <si>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</si>
  <si>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</si>
  <si>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</si>
  <si>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</si>
  <si>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</si>
  <si>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</si>
  <si>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</si>
  <si>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</si>
  <si>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</si>
  <si>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</si>
  <si>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</si>
  <si>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</si>
  <si>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</si>
  <si>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</si>
  <si>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</si>
  <si>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</si>
  <si>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</si>
  <si>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</si>
  <si>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</si>
  <si>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</si>
  <si>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</si>
  <si>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</si>
  <si>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</si>
  <si>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</si>
  <si>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</si>
  <si>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</si>
  <si>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</si>
  <si>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</si>
  <si>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</si>
  <si>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</si>
  <si>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</si>
  <si>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</si>
  <si>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</si>
  <si>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</si>
  <si>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</si>
  <si>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</si>
  <si>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</si>
  <si>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</si>
  <si>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</si>
  <si>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</si>
  <si>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</si>
  <si>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</si>
  <si>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</si>
  <si>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</si>
  <si>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</si>
  <si>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</si>
  <si>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</si>
  <si>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</si>
  <si>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</si>
  <si>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</si>
  <si>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</si>
  <si>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</si>
  <si>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</si>
  <si>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</si>
  <si>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</si>
  <si>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</si>
  <si>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</si>
  <si>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</si>
  <si>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</si>
  <si>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</si>
  <si>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</si>
  <si>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</si>
  <si>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</si>
  <si>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</si>
  <si>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</si>
  <si>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</si>
  <si>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</si>
  <si>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</si>
  <si>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</si>
  <si>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</si>
  <si>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</si>
  <si>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</si>
  <si>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</si>
  <si>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</si>
  <si>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</si>
  <si>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</si>
  <si>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</si>
  <si>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</si>
  <si>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</si>
  <si>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</si>
  <si>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</si>
  <si>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</si>
  <si>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</si>
  <si>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</si>
  <si>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</si>
  <si>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</si>
  <si>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</si>
  <si>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</si>
  <si>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</si>
  <si>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</si>
  <si>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</si>
  <si>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</si>
  <si>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</si>
  <si>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</si>
  <si>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</si>
  <si>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</si>
  <si>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</si>
  <si>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</si>
  <si>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</si>
  <si>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</si>
  <si>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</si>
  <si>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</si>
  <si>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</si>
  <si>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</si>
  <si>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</si>
  <si>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</si>
  <si>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</si>
  <si>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</si>
  <si>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</si>
  <si>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</si>
  <si>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</si>
  <si>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</si>
  <si>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</si>
  <si>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</si>
  <si>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</si>
  <si>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</si>
  <si>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</si>
  <si>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</si>
  <si>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</si>
  <si>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</si>
  <si>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</si>
  <si>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</si>
  <si>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</si>
  <si>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</si>
  <si>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</si>
  <si>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</si>
  <si>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</si>
  <si>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</si>
  <si>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</si>
  <si>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</si>
  <si>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</si>
  <si>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</si>
  <si>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</si>
  <si>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</si>
  <si>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</si>
  <si>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</si>
  <si>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</si>
  <si>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</si>
  <si>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</si>
  <si>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</si>
  <si>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</si>
  <si>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</si>
  <si>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</si>
  <si>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</si>
  <si>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</si>
  <si>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</si>
  <si>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</si>
  <si>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</si>
  <si>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</si>
  <si>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</si>
  <si>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</si>
  <si>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</si>
  <si>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</si>
  <si>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</si>
  <si>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</si>
  <si>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</si>
  <si>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</si>
  <si>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</si>
  <si>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</si>
  <si>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</si>
  <si>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</si>
  <si>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</si>
  <si>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</si>
  <si>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</si>
  <si>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</si>
  <si>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</si>
  <si>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</si>
  <si>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</si>
  <si>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</si>
  <si>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</si>
  <si>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</si>
  <si>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</si>
  <si>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</si>
  <si>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</si>
  <si>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</si>
  <si>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</si>
  <si>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</si>
  <si>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</si>
  <si>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</si>
  <si>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</si>
  <si>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</si>
  <si>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</si>
  <si>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</si>
  <si>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</si>
  <si>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</si>
  <si>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</si>
  <si>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</si>
  <si>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</si>
  <si>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</si>
  <si>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</si>
  <si>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</si>
  <si>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</si>
  <si>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</si>
  <si>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</si>
  <si>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</si>
  <si>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</si>
  <si>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</si>
  <si>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</si>
  <si>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</si>
  <si>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</si>
  <si>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</si>
  <si>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</si>
  <si>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</si>
  <si>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</si>
  <si>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</si>
  <si>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</si>
  <si>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</si>
  <si>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</si>
  <si>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</si>
  <si>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</si>
  <si>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</si>
  <si>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</si>
  <si>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</si>
  <si>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</si>
  <si>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</si>
  <si>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</si>
  <si>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</si>
  <si>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</si>
  <si>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</si>
  <si>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</si>
  <si>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</si>
  <si>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</si>
  <si>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</si>
  <si>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</si>
  <si>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</si>
  <si>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</si>
  <si>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</si>
  <si>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</si>
  <si>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</si>
  <si>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</si>
  <si>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</si>
  <si>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</si>
  <si>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</si>
  <si>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</si>
  <si>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</si>
  <si>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</si>
  <si>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</si>
  <si>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</si>
  <si>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</si>
  <si>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</si>
  <si>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</si>
  <si>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</si>
  <si>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</si>
  <si>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</si>
  <si>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</si>
  <si>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</si>
  <si>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</si>
  <si>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</si>
  <si>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</si>
  <si>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</si>
  <si>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</si>
  <si>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</si>
  <si>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</si>
  <si>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</si>
  <si>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</si>
  <si>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</si>
  <si>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</si>
  <si>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</si>
  <si>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</si>
  <si>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</si>
  <si>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</si>
  <si>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</si>
  <si>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</si>
  <si>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</si>
  <si>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</si>
  <si>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</si>
  <si>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</si>
  <si>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</si>
  <si>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</si>
  <si>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</si>
  <si>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</si>
  <si>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</si>
  <si>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</si>
  <si>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</si>
  <si>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</si>
  <si>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</si>
  <si>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</si>
  <si>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</si>
  <si>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</si>
  <si>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</si>
  <si>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</si>
  <si>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</si>
  <si>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</si>
  <si>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</si>
  <si>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</si>
  <si>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</si>
  <si>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</si>
  <si>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</si>
  <si>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</si>
  <si>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</si>
  <si>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</si>
  <si>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</si>
  <si>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</si>
  <si>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</si>
  <si>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</si>
  <si>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</si>
  <si>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</si>
  <si>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</si>
  <si>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</si>
  <si>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</si>
  <si>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</si>
  <si>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</si>
  <si>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</si>
  <si>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</si>
  <si>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</si>
  <si>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</si>
  <si>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</si>
  <si>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</si>
  <si>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</si>
  <si>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</si>
  <si>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</si>
  <si>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</si>
  <si>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</si>
  <si>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</si>
  <si>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</si>
  <si>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</si>
  <si>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</si>
  <si>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</si>
  <si>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</si>
  <si>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</si>
  <si>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</si>
  <si>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</si>
  <si>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</si>
  <si>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</si>
  <si>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</si>
  <si>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</si>
  <si>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</si>
  <si>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</si>
  <si>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</si>
  <si>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</si>
  <si>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</si>
  <si>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</si>
  <si>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</si>
  <si>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</si>
  <si>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</si>
  <si>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</si>
  <si>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</si>
  <si>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</si>
  <si>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</si>
  <si>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</si>
  <si>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</si>
  <si>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</si>
  <si>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</si>
  <si>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</si>
  <si>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</si>
  <si>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</si>
  <si>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</si>
  <si>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</si>
  <si>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</si>
  <si>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</si>
  <si>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</si>
  <si>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</si>
  <si>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</si>
  <si>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</si>
  <si>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</si>
  <si>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</si>
  <si>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</si>
  <si>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</si>
  <si>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</si>
  <si>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</si>
  <si>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</si>
  <si>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</si>
  <si>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</si>
  <si>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</si>
  <si>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</si>
  <si>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</si>
  <si>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</si>
  <si>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</si>
  <si>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</si>
  <si>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</si>
  <si>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</si>
  <si>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</si>
  <si>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</si>
  <si>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</si>
  <si>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</si>
  <si>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</si>
  <si>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</si>
  <si>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</si>
  <si>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</si>
  <si>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</si>
  <si>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</si>
  <si>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</si>
  <si>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</si>
  <si>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</si>
  <si>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</si>
  <si>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</si>
  <si>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</si>
  <si>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</si>
  <si>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</si>
  <si>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</si>
  <si>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</si>
  <si>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</si>
  <si>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</si>
  <si>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</si>
  <si>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</si>
  <si>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</si>
  <si>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</si>
  <si>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</si>
  <si>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</si>
  <si>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</si>
  <si>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</si>
  <si>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</si>
  <si>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</si>
  <si>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</si>
  <si>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</si>
  <si>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</si>
  <si>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</si>
  <si>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</si>
  <si>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</si>
  <si>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</si>
  <si>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</si>
  <si>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</si>
  <si>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</si>
  <si>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</si>
  <si>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</si>
  <si>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</si>
  <si>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</si>
  <si>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</si>
  <si>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</si>
  <si>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</si>
  <si>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</si>
  <si>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</si>
  <si>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</si>
  <si>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</si>
  <si>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</si>
  <si>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</si>
  <si>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</si>
  <si>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</si>
  <si>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</si>
  <si>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</si>
  <si>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</si>
  <si>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</si>
  <si>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</si>
  <si>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</si>
  <si>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</si>
  <si>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</si>
  <si>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</si>
  <si>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</si>
  <si>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</si>
  <si>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</si>
  <si>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</si>
  <si>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</si>
  <si>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</si>
  <si>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</si>
  <si>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</si>
  <si>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</si>
  <si>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</si>
  <si>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</si>
  <si>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</si>
  <si>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</si>
  <si>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</si>
  <si>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</si>
  <si>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</si>
  <si>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</si>
  <si>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</si>
  <si>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</si>
  <si>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</si>
  <si>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</si>
  <si>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</si>
  <si>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</si>
  <si>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</si>
  <si>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</si>
  <si>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</si>
  <si>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</si>
  <si>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</si>
  <si>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</si>
  <si>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</si>
  <si>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</si>
  <si>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</si>
  <si>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</si>
  <si>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</si>
  <si>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</si>
  <si>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</si>
  <si>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</si>
  <si>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</si>
  <si>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</si>
  <si>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</si>
  <si>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</si>
  <si>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</si>
  <si>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</si>
  <si>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</si>
  <si>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</si>
  <si>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</si>
  <si>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</si>
  <si>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</si>
  <si>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</si>
  <si>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</si>
  <si>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</si>
  <si>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</si>
  <si>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</si>
  <si>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</si>
  <si>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</si>
  <si>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</si>
  <si>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</si>
  <si>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</si>
  <si>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</si>
  <si>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</si>
  <si>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</si>
  <si>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</si>
  <si>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</si>
  <si>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</si>
  <si>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</si>
  <si>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</si>
  <si>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</si>
  <si>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</si>
  <si>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</si>
  <si>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</si>
  <si>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</si>
  <si>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</si>
  <si>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</si>
  <si>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</si>
  <si>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</si>
  <si>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</si>
  <si>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</si>
  <si>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</si>
  <si>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</si>
  <si>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</si>
  <si>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</si>
  <si>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</si>
  <si>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</si>
  <si>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</si>
  <si>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</si>
  <si>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</si>
  <si>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</si>
  <si>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</si>
  <si>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</si>
  <si>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</si>
  <si>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</si>
  <si>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</si>
  <si>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</si>
  <si>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</si>
  <si>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</si>
  <si>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</si>
  <si>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</si>
  <si>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</si>
  <si>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</si>
  <si>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</si>
  <si>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</si>
  <si>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</si>
  <si>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</si>
  <si>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</si>
  <si>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</si>
  <si>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</si>
  <si>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</si>
  <si>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</si>
  <si>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</si>
  <si>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</si>
  <si>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</si>
  <si>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</si>
  <si>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</si>
  <si>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</si>
  <si>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</si>
  <si>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</si>
  <si>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</si>
  <si>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</si>
  <si>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</si>
  <si>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</si>
  <si>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</si>
  <si>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</si>
  <si>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</si>
  <si>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</si>
  <si>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</si>
  <si>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</si>
  <si>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</si>
  <si>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</si>
  <si>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</si>
  <si>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</si>
  <si>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</si>
  <si>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</si>
  <si>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</si>
  <si>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</si>
  <si>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</si>
  <si>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</si>
  <si>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</si>
  <si>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</si>
  <si>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</si>
  <si>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</si>
  <si>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</si>
  <si>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</si>
  <si>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</si>
  <si>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</si>
  <si>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</si>
  <si>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</si>
  <si>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</si>
  <si>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</si>
  <si>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</si>
  <si>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</si>
  <si>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</si>
  <si>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</si>
  <si>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</si>
  <si>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</si>
  <si>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</si>
  <si>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</si>
  <si>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</si>
  <si>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</si>
  <si>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</si>
  <si>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</si>
  <si>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</si>
  <si>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</si>
  <si>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</si>
  <si>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</si>
  <si>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</si>
  <si>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</si>
  <si>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</si>
  <si>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</si>
  <si>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</si>
  <si>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</si>
  <si>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</si>
  <si>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</si>
  <si>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</si>
  <si>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</si>
  <si>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</si>
  <si>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</si>
  <si>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</si>
  <si>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</si>
  <si>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</si>
  <si>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</si>
  <si>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</si>
  <si>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</si>
  <si>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</si>
  <si>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</si>
  <si>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</si>
  <si>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</si>
  <si>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</si>
  <si>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</si>
  <si>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</si>
  <si>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</si>
  <si>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</si>
  <si>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</si>
  <si>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</si>
  <si>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</si>
  <si>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</si>
  <si>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</si>
  <si>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</si>
  <si>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</si>
  <si>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</si>
  <si>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</si>
  <si>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</si>
  <si>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</si>
  <si>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</si>
  <si>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</si>
  <si>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</si>
  <si>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</si>
  <si>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</si>
  <si>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</si>
  <si>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</si>
  <si>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</si>
  <si>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</si>
  <si>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</si>
  <si>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</si>
  <si>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</si>
  <si>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</si>
  <si>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</si>
  <si>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</si>
  <si>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</si>
  <si>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</si>
  <si>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</si>
  <si>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</si>
  <si>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</si>
  <si>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</si>
  <si>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</si>
  <si>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</si>
  <si>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</si>
  <si>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</si>
  <si>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</si>
  <si>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</si>
  <si>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</si>
  <si>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</si>
  <si>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</si>
  <si>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</si>
  <si>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</si>
  <si>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</si>
  <si>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</si>
  <si>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</si>
  <si>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</si>
  <si>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</si>
  <si>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</si>
  <si>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</si>
  <si>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</si>
  <si>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</si>
  <si>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</si>
  <si>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</si>
  <si>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</si>
  <si>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</si>
  <si>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</si>
  <si>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</si>
  <si>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</si>
  <si>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</si>
  <si>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</si>
  <si>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</si>
  <si>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</si>
  <si>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</si>
  <si>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</si>
  <si>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</si>
  <si>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</si>
  <si>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</si>
  <si>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</si>
  <si>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</si>
  <si>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</si>
  <si>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</si>
  <si>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</si>
  <si>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</si>
  <si>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</si>
  <si>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</si>
  <si>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</si>
  <si>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</si>
  <si>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</si>
  <si>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</si>
  <si>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</si>
  <si>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</si>
  <si>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</si>
  <si>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</si>
  <si>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</si>
  <si>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</si>
  <si>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</si>
  <si>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</si>
  <si>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</si>
  <si>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</si>
  <si>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</si>
  <si>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</si>
  <si>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</si>
  <si>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</si>
  <si>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</si>
  <si>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</si>
  <si>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</si>
  <si>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</si>
  <si>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</si>
  <si>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</si>
  <si>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</si>
  <si>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</si>
  <si>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</si>
  <si>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</si>
  <si>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</si>
  <si>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</si>
  <si>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</si>
  <si>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</si>
  <si>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</si>
  <si>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</si>
  <si>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</si>
  <si>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</si>
  <si>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</si>
  <si>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</si>
  <si>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</si>
  <si>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</si>
  <si>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</si>
  <si>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</si>
  <si>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</si>
  <si>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</si>
  <si>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</si>
  <si>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</si>
  <si>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</si>
  <si>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</si>
  <si>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</si>
  <si>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</si>
  <si>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</si>
  <si>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</si>
  <si>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</si>
  <si>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</si>
  <si>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</si>
  <si>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</si>
  <si>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</si>
  <si>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</si>
  <si>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</si>
  <si>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</si>
  <si>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</si>
  <si>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</si>
  <si>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</si>
  <si>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</si>
  <si>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</si>
  <si>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</si>
  <si>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</si>
  <si>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</si>
  <si>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</si>
  <si>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</si>
  <si>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</si>
  <si>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</si>
  <si>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</si>
  <si>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</si>
  <si>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</si>
  <si>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</si>
  <si>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</si>
  <si>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</si>
  <si>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</si>
  <si>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</si>
  <si>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</si>
  <si>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</si>
  <si>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</si>
  <si>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</si>
  <si>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</si>
  <si>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</si>
  <si>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</si>
  <si>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</si>
  <si>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</si>
  <si>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</si>
  <si>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</si>
  <si>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</si>
  <si>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</si>
  <si>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</si>
  <si>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</si>
  <si>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</si>
  <si>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</si>
  <si>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</si>
  <si>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</si>
  <si>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</si>
  <si>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</si>
  <si>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</si>
  <si>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</si>
  <si>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</si>
  <si>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</si>
  <si>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</si>
  <si>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</si>
  <si>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</si>
  <si>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</si>
  <si>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</si>
  <si>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</si>
  <si>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</si>
  <si>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</si>
  <si>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</si>
  <si>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</si>
  <si>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</si>
  <si>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</si>
  <si>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</si>
  <si>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</si>
  <si>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</si>
  <si>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</si>
  <si>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</si>
  <si>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</si>
  <si>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</si>
  <si>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</si>
  <si>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</si>
  <si>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</si>
  <si>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</si>
  <si>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</si>
  <si>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</si>
  <si>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</si>
  <si>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</si>
  <si>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</si>
  <si>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</si>
  <si>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</si>
  <si>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</si>
  <si>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</si>
  <si>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</si>
  <si>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</si>
  <si>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</si>
  <si>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</si>
  <si>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</si>
  <si>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</si>
  <si>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</si>
  <si>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</si>
  <si>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</si>
  <si>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</si>
  <si>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</si>
  <si>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</si>
  <si>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</si>
  <si>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</si>
  <si>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</si>
  <si>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</si>
  <si>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</si>
  <si>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</si>
  <si>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</si>
  <si>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</si>
  <si>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</si>
  <si>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</si>
  <si>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</si>
  <si>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</si>
  <si>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</si>
  <si>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</si>
  <si>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</si>
  <si>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</si>
  <si>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</si>
  <si>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</si>
  <si>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</si>
  <si>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</si>
  <si>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</si>
  <si>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</si>
  <si>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</si>
  <si>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</si>
  <si>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</si>
  <si>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</si>
  <si>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</si>
  <si>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</si>
  <si>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</si>
  <si>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</si>
  <si>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</si>
  <si>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</si>
  <si>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</si>
  <si>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</si>
  <si>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</si>
  <si>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</si>
  <si>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</si>
  <si>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</si>
  <si>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</si>
  <si>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</si>
  <si>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</si>
  <si>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</si>
  <si>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</si>
  <si>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</si>
  <si>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</si>
  <si>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</si>
  <si>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</si>
  <si>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</si>
  <si>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</si>
  <si>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</si>
  <si>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</si>
  <si>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</si>
  <si>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</si>
  <si>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</si>
  <si>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</si>
  <si>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</si>
  <si>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</si>
  <si>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</si>
  <si>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</si>
  <si>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</si>
  <si>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</si>
  <si>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</si>
  <si>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</si>
  <si>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</si>
  <si>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</si>
  <si>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</si>
  <si>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</si>
  <si>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</si>
  <si>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</si>
  <si>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</si>
  <si>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</si>
  <si>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</si>
  <si>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</si>
  <si>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</si>
  <si>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</si>
  <si>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</si>
  <si>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</si>
  <si>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</si>
  <si>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</si>
  <si>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</si>
  <si>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</si>
  <si>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</si>
  <si>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</si>
  <si>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</si>
  <si>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</si>
  <si>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</si>
  <si>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</si>
  <si>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</si>
  <si>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</si>
  <si>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</si>
  <si>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</si>
  <si>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</si>
  <si>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</si>
  <si>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</si>
  <si>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</si>
  <si>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</si>
  <si>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</si>
  <si>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</si>
  <si>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</si>
  <si>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</si>
  <si>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</si>
  <si>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</si>
  <si>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</si>
  <si>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</si>
  <si>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</si>
  <si>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</si>
  <si>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</si>
  <si>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</si>
  <si>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</si>
  <si>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</si>
  <si>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</si>
  <si>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</si>
  <si>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</si>
  <si>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</si>
  <si>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</si>
  <si>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</si>
  <si>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</si>
  <si>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</si>
  <si>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</si>
  <si>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</si>
  <si>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</si>
  <si>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</si>
  <si>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</si>
  <si>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</si>
  <si>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</si>
  <si>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</si>
  <si>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</si>
  <si>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</si>
  <si>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</si>
  <si>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</si>
  <si>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</si>
  <si>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</si>
  <si>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</si>
  <si>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</si>
  <si>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</si>
  <si>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</si>
  <si>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</si>
  <si>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</si>
  <si>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</si>
  <si>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</si>
  <si>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</si>
  <si>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</si>
  <si>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</si>
  <si>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</si>
  <si>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</si>
  <si>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</si>
  <si>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</si>
  <si>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</si>
  <si>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</si>
  <si>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</si>
  <si>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</si>
  <si>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</si>
  <si>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</si>
  <si>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</si>
  <si>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</si>
  <si>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</si>
  <si>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</si>
  <si>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</si>
  <si>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</si>
  <si>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</si>
  <si>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</si>
  <si>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</si>
  <si>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</si>
  <si>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</si>
  <si>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</si>
  <si>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</si>
  <si>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</si>
  <si>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</si>
  <si>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</si>
  <si>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</si>
  <si>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</si>
  <si>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</si>
  <si>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</si>
  <si>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</si>
  <si>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</si>
  <si>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</si>
  <si>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</si>
  <si>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</si>
  <si>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</si>
  <si>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</si>
  <si>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</si>
  <si>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</si>
  <si>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</si>
  <si>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</si>
  <si>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</si>
  <si>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</si>
  <si>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</si>
  <si>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</si>
  <si>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</si>
  <si>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</si>
  <si>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</si>
  <si>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</si>
  <si>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</si>
  <si>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</si>
  <si>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</si>
  <si>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</si>
  <si>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</si>
  <si>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</si>
  <si>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</si>
  <si>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</si>
  <si>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</si>
  <si>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</si>
  <si>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</si>
  <si>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</si>
  <si>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</si>
  <si>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</si>
  <si>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</si>
  <si>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</si>
  <si>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</si>
  <si>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</si>
  <si>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</si>
  <si>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</si>
  <si>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</si>
  <si>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</si>
  <si>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</si>
  <si>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</si>
  <si>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</si>
  <si>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</si>
  <si>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</si>
  <si>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</si>
  <si>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</si>
  <si>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</si>
  <si>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</si>
  <si>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</si>
  <si>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</si>
  <si>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</si>
  <si>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</si>
  <si>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</si>
  <si>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</si>
  <si>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</si>
  <si>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</si>
  <si>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</si>
  <si>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</si>
  <si>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</si>
  <si>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</si>
  <si>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</si>
  <si>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</si>
  <si>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</si>
  <si>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</si>
  <si>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</si>
  <si>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</si>
  <si>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</si>
  <si>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</si>
  <si>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</si>
  <si>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</si>
  <si>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</si>
  <si>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</si>
  <si>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</si>
  <si>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</si>
  <si>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</si>
  <si>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</si>
  <si>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</si>
  <si>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</si>
  <si>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</si>
  <si>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</si>
  <si>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</si>
  <si>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</si>
  <si>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</si>
  <si>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</si>
  <si>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</si>
  <si>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</si>
  <si>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</si>
  <si>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</si>
  <si>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</si>
  <si>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</si>
  <si>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</si>
  <si>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</si>
  <si>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</si>
  <si>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</si>
  <si>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</si>
  <si>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</si>
  <si>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</si>
  <si>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</si>
  <si>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</si>
  <si>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</si>
  <si>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</si>
  <si>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</si>
  <si>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</si>
  <si>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</si>
  <si>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</si>
  <si>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</si>
  <si>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</si>
  <si>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</si>
  <si>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</si>
  <si>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</si>
  <si>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</si>
  <si>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</si>
  <si>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</si>
  <si>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</si>
  <si>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</si>
  <si>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</si>
  <si>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</si>
  <si>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</si>
  <si>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</si>
  <si>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</si>
  <si>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</si>
  <si>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</si>
  <si>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</si>
  <si>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</si>
  <si>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</si>
  <si>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</si>
  <si>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</si>
  <si>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</si>
  <si>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</si>
  <si>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</si>
  <si>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</si>
  <si>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</si>
  <si>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</si>
  <si>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</si>
  <si>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</si>
  <si>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</si>
  <si>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</si>
  <si>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</si>
  <si>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</si>
  <si>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</si>
  <si>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</si>
  <si>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</si>
  <si>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</si>
  <si>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</si>
  <si>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</si>
  <si>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</si>
  <si>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</si>
  <si>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</si>
  <si>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</si>
  <si>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</si>
  <si>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</si>
  <si>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</si>
  <si>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</si>
  <si>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</si>
  <si>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</si>
  <si>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</si>
  <si>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</si>
  <si>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</si>
  <si>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</si>
  <si>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</si>
  <si>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</si>
  <si>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</si>
  <si>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</si>
  <si>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</si>
  <si>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</si>
  <si>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</si>
  <si>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</si>
  <si>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</si>
  <si>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</si>
  <si>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</si>
  <si>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</si>
  <si>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</si>
  <si>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</si>
  <si>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</si>
  <si>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</si>
  <si>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</si>
  <si>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</si>
  <si>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</si>
  <si>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</si>
  <si>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</si>
  <si>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</si>
  <si>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</si>
  <si>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</si>
  <si>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</si>
  <si>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</si>
  <si>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</si>
  <si>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</si>
  <si>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</si>
  <si>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</si>
  <si>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</si>
  <si>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</si>
  <si>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</si>
  <si>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</si>
  <si>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</si>
  <si>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</si>
  <si>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</si>
  <si>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</si>
  <si>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</si>
  <si>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</si>
  <si>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</si>
  <si>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</si>
  <si>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</si>
  <si>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</si>
  <si>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</si>
  <si>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</si>
  <si>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</si>
  <si>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</si>
  <si>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</si>
  <si>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</si>
  <si>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</si>
  <si>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</si>
  <si>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</si>
  <si>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</si>
  <si>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</si>
  <si>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</si>
  <si>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</si>
  <si>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</si>
  <si>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</si>
  <si>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</si>
  <si>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</si>
  <si>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</si>
  <si>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</si>
  <si>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</si>
  <si>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</si>
  <si>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</si>
  <si>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</si>
  <si>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</si>
  <si>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</si>
  <si>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</si>
  <si>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</si>
  <si>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</si>
  <si>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</si>
  <si>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</si>
  <si>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</si>
  <si>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</si>
  <si>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</si>
  <si>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</si>
  <si>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</si>
  <si>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</si>
  <si>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</si>
  <si>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</si>
  <si>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</si>
  <si>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</si>
  <si>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</si>
  <si>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</si>
  <si>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</si>
  <si>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</si>
  <si>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</si>
  <si>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</si>
  <si>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</si>
  <si>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</si>
  <si>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</si>
  <si>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</si>
  <si>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</si>
  <si>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</si>
  <si>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</si>
  <si>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</si>
  <si>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</si>
  <si>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</si>
  <si>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</si>
  <si>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</si>
  <si>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</si>
  <si>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</si>
  <si>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</si>
  <si>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</si>
  <si>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</si>
  <si>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</si>
  <si>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</si>
  <si>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</si>
  <si>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</si>
  <si>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</si>
  <si>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</si>
  <si>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</si>
  <si>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</si>
  <si>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</si>
  <si>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</si>
  <si>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</si>
  <si>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</si>
  <si>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</si>
  <si>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</si>
  <si>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</si>
  <si>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</si>
  <si>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</si>
  <si>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</si>
  <si>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</si>
  <si>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</si>
  <si>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</si>
  <si>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</si>
  <si>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</si>
  <si>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</si>
  <si>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</si>
  <si>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</si>
  <si>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</si>
  <si>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</si>
  <si>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</si>
  <si>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</si>
  <si>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</si>
  <si>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</si>
  <si>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</si>
  <si>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</si>
  <si>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</si>
  <si>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</si>
  <si>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</si>
  <si>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</si>
  <si>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</si>
  <si>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</si>
  <si>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</si>
  <si>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</si>
  <si>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</si>
  <si>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</si>
  <si>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</si>
  <si>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</si>
  <si>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</si>
  <si>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</si>
  <si>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</si>
  <si>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</si>
  <si>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</si>
  <si>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</si>
  <si>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</si>
  <si>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</si>
  <si>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</si>
  <si>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</si>
  <si>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</si>
  <si>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</si>
  <si>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</si>
  <si>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</si>
  <si>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</si>
  <si>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</si>
  <si>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</si>
  <si>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</si>
  <si>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</si>
  <si>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</si>
  <si>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</si>
  <si>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</si>
  <si>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</si>
  <si>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</si>
  <si>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</si>
  <si>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</si>
  <si>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</si>
  <si>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</si>
  <si>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</si>
  <si>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</si>
  <si>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</si>
  <si>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</si>
  <si>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</si>
  <si>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</si>
  <si>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</si>
  <si>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</si>
  <si>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</si>
  <si>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</si>
  <si>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</si>
  <si>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</si>
  <si>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</si>
  <si>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</si>
  <si>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</si>
  <si>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</si>
  <si>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</si>
  <si>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</si>
  <si>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</si>
  <si>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</si>
  <si>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</si>
  <si>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</si>
  <si>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</si>
  <si>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</si>
  <si>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</si>
  <si>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</si>
  <si>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</si>
  <si>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</si>
  <si>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</si>
  <si>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</si>
  <si>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</si>
  <si>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</si>
  <si>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</si>
  <si>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</si>
  <si>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</si>
  <si>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</si>
  <si>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</si>
  <si>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</si>
  <si>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</si>
  <si>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</si>
  <si>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</si>
  <si>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</si>
  <si>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</si>
  <si>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</si>
  <si>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</si>
  <si>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</si>
  <si>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</si>
  <si>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</si>
  <si>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</si>
  <si>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</si>
  <si>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</si>
  <si>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</si>
  <si>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</si>
  <si>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</si>
  <si>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</si>
  <si>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</si>
  <si>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</si>
  <si>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</si>
  <si>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</si>
  <si>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</si>
  <si>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</si>
  <si>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</si>
  <si>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</si>
  <si>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</si>
  <si>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</si>
  <si>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</si>
  <si>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</si>
  <si>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</si>
  <si>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</si>
  <si>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</si>
  <si>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</si>
  <si>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</si>
  <si>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</si>
  <si>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</si>
  <si>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</si>
  <si>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</si>
  <si>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</si>
  <si>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</si>
  <si>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</si>
  <si>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</si>
  <si>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</si>
  <si>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</si>
  <si>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</si>
  <si>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</si>
  <si>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</si>
  <si>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</si>
  <si>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</si>
  <si>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</si>
  <si>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</si>
  <si>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</si>
  <si>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</si>
  <si>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</si>
  <si>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</si>
  <si>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</si>
  <si>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</si>
  <si>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</si>
  <si>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</si>
  <si>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</si>
  <si>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</si>
  <si>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</si>
  <si>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</si>
  <si>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</si>
  <si>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</si>
  <si>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</si>
  <si>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</si>
  <si>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</si>
  <si>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</si>
  <si>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</si>
  <si>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</si>
  <si>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</si>
  <si>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</si>
  <si>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</si>
  <si>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</si>
  <si>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</si>
  <si>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</si>
  <si>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</si>
  <si>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</si>
  <si>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</si>
  <si>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</si>
  <si>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</si>
  <si>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</si>
  <si>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</si>
  <si>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</si>
  <si>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</si>
  <si>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</si>
  <si>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</si>
  <si>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</si>
  <si>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</si>
  <si>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</si>
  <si>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</si>
  <si>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</si>
  <si>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</si>
  <si>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</si>
  <si>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</si>
  <si>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</si>
  <si>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</si>
  <si>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</si>
  <si>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</si>
  <si>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</si>
  <si>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</si>
  <si>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</si>
  <si>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</si>
  <si>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</si>
  <si>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</si>
  <si>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</si>
  <si>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</si>
  <si>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</si>
  <si>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</si>
  <si>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</si>
  <si>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</si>
  <si>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</si>
  <si>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</si>
  <si>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</si>
  <si>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</si>
  <si>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</si>
  <si>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</si>
  <si>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</si>
  <si>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</si>
  <si>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</si>
  <si>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</si>
  <si>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</si>
  <si>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</si>
  <si>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</si>
  <si>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</si>
  <si>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</si>
  <si>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</si>
  <si>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</si>
  <si>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</si>
  <si>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</si>
  <si>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</si>
  <si>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</si>
  <si>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</si>
  <si>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</si>
  <si>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</si>
  <si>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</si>
  <si>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</si>
  <si>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</si>
  <si>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</si>
  <si>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</si>
  <si>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</si>
  <si>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</si>
  <si>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</si>
  <si>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</si>
  <si>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</si>
  <si>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</si>
  <si>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</si>
  <si>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</si>
  <si>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</si>
  <si>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</si>
  <si>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</si>
  <si>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</si>
  <si>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</si>
  <si>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</si>
  <si>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</si>
  <si>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</si>
  <si>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</si>
  <si>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</si>
  <si>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</si>
  <si>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</si>
  <si>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</si>
  <si>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</si>
  <si>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</si>
  <si>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</si>
  <si>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</si>
  <si>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</si>
  <si>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</si>
  <si>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</si>
  <si>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</si>
  <si>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</si>
  <si>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</si>
  <si>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</si>
  <si>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</si>
  <si>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</si>
  <si>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</si>
  <si>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</si>
  <si>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</si>
  <si>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</si>
  <si>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</si>
  <si>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</si>
  <si>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</si>
  <si>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</si>
  <si>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</si>
  <si>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</si>
  <si>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</si>
  <si>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</si>
  <si>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</si>
  <si>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</si>
  <si>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</si>
  <si>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</si>
  <si>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</si>
  <si>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</si>
  <si>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</si>
  <si>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</si>
  <si>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</si>
  <si>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</si>
  <si>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</si>
  <si>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</si>
  <si>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</si>
  <si>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</si>
  <si>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</si>
  <si>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</si>
  <si>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</si>
  <si>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</si>
  <si>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</si>
  <si>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</si>
  <si>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</si>
  <si>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</si>
  <si>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</si>
  <si>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</si>
  <si>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</si>
  <si>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</si>
  <si>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</si>
  <si>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</si>
  <si>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</si>
  <si>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</si>
  <si>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</si>
  <si>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</si>
  <si>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</si>
  <si>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</si>
  <si>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</si>
  <si>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</si>
  <si>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</si>
  <si>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</si>
  <si>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</si>
  <si>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</si>
  <si>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</si>
  <si>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</si>
  <si>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</si>
  <si>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</si>
  <si>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</si>
  <si>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</si>
  <si>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</si>
  <si>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</si>
  <si>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</si>
  <si>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</si>
  <si>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</si>
  <si>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</si>
  <si>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</si>
  <si>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</si>
  <si>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</si>
  <si>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</si>
  <si>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</si>
  <si>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</si>
  <si>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</si>
  <si>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</si>
  <si>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</si>
  <si>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</si>
  <si>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</si>
  <si>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</si>
  <si>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</si>
  <si>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</si>
  <si>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</si>
  <si>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</si>
  <si>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</si>
  <si>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</si>
  <si>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</si>
  <si>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</si>
  <si>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</si>
  <si>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</si>
  <si>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</si>
  <si>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</si>
  <si>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</si>
  <si>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</si>
  <si>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</si>
  <si>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</si>
  <si>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</si>
  <si>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</si>
  <si>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</si>
  <si>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</si>
  <si>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</si>
  <si>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</si>
  <si>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</si>
  <si>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</si>
  <si>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</si>
  <si>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</si>
  <si>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</si>
  <si>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</si>
  <si>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</si>
  <si>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</si>
  <si>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</si>
  <si>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</si>
  <si>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</si>
  <si>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</si>
  <si>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</si>
  <si>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</si>
  <si>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</si>
  <si>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</si>
  <si>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</si>
  <si>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</si>
  <si>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</si>
  <si>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</si>
  <si>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</si>
  <si>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</si>
  <si>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</si>
  <si>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</si>
  <si>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</si>
  <si>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</si>
  <si>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</si>
  <si>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</si>
  <si>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</si>
  <si>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</si>
  <si>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</si>
  <si>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</si>
  <si>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</si>
  <si>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</si>
  <si>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</si>
  <si>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</si>
  <si>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</si>
  <si>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</si>
  <si>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</si>
  <si>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</si>
  <si>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</si>
  <si>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</si>
  <si>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</si>
  <si>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</si>
  <si>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</si>
  <si>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</si>
  <si>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</si>
  <si>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</si>
  <si>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</si>
  <si>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</si>
  <si>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</si>
  <si>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</si>
  <si>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</si>
  <si>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</si>
  <si>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</si>
  <si>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</si>
  <si>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</si>
  <si>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</si>
  <si>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</si>
  <si>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</si>
  <si>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</si>
  <si>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</si>
  <si>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</si>
  <si>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</si>
  <si>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</si>
  <si>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</si>
  <si>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</si>
  <si>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</si>
  <si>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</si>
  <si>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</si>
  <si>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</si>
  <si>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</si>
  <si>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</si>
  <si>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</si>
  <si>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</si>
  <si>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</si>
  <si>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</si>
  <si>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</si>
  <si>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</si>
  <si>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</si>
  <si>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</si>
  <si>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</si>
  <si>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</si>
  <si>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</si>
  <si>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</si>
  <si>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</si>
  <si>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</si>
  <si>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</si>
  <si>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</si>
  <si>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</si>
  <si>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</si>
  <si>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</si>
  <si>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</si>
  <si>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</si>
  <si>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</si>
  <si>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</si>
  <si>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</si>
  <si>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</si>
  <si>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</si>
  <si>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</si>
  <si>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</si>
  <si>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</si>
  <si>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</si>
  <si>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</si>
  <si>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</si>
  <si>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</si>
  <si>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</si>
  <si>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</si>
  <si>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</si>
  <si>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</si>
  <si>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</si>
  <si>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</si>
  <si>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</si>
  <si>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</si>
  <si>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</si>
  <si>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</si>
  <si>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</si>
  <si>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</si>
  <si>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</si>
  <si>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</si>
  <si>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</si>
  <si>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</si>
  <si>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</si>
  <si>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</si>
  <si>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</si>
  <si>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</si>
  <si>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</si>
  <si>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</si>
  <si>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</si>
  <si>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</si>
  <si>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</si>
  <si>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</si>
  <si>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</si>
  <si>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</si>
  <si>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</si>
  <si>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</si>
  <si>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</si>
  <si>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</si>
  <si>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</si>
  <si>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</si>
  <si>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</si>
  <si>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</si>
  <si>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</si>
  <si>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</si>
  <si>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</si>
  <si>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</si>
  <si>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</si>
  <si>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</si>
  <si>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</si>
  <si>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</si>
  <si>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</si>
  <si>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</si>
  <si>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</si>
  <si>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</si>
  <si>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</si>
  <si>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</si>
  <si>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</si>
  <si>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</si>
  <si>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</si>
  <si>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</si>
  <si>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</si>
  <si>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</si>
  <si>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</si>
  <si>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</si>
  <si>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</si>
  <si>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</si>
  <si>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</si>
  <si>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</si>
  <si>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</si>
  <si>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</si>
  <si>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</si>
  <si>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</si>
  <si>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</si>
  <si>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</si>
  <si>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</si>
  <si>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</si>
  <si>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</si>
  <si>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</si>
  <si>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</si>
  <si>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</si>
  <si>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</si>
  <si>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</si>
  <si>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</si>
  <si>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</si>
  <si>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</si>
  <si>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</si>
  <si>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</si>
  <si>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</si>
  <si>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</si>
  <si>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</si>
  <si>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</si>
  <si>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</si>
  <si>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</si>
  <si>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</si>
  <si>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</si>
  <si>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</si>
  <si>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</si>
  <si>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</si>
  <si>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</si>
  <si>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</si>
  <si>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</si>
  <si>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</si>
  <si>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</si>
  <si>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</si>
  <si>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</si>
  <si>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</si>
  <si>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</si>
  <si>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</si>
  <si>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</si>
  <si>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</si>
  <si>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</si>
  <si>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</si>
  <si>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</si>
  <si>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</si>
  <si>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</si>
  <si>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</si>
  <si>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</si>
  <si>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</si>
  <si>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</si>
  <si>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</si>
  <si>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</si>
  <si>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</si>
  <si>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</si>
  <si>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</si>
  <si>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</si>
  <si>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</si>
  <si>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</si>
  <si>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</si>
  <si>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</si>
  <si>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</si>
  <si>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</si>
  <si>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</si>
  <si>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</si>
  <si>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</si>
  <si>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</si>
  <si>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</si>
  <si>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</si>
  <si>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</si>
  <si>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</si>
  <si>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</si>
  <si>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</si>
  <si>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</si>
  <si>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</si>
  <si>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</si>
  <si>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</si>
  <si>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</si>
  <si>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</si>
  <si>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</si>
  <si>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</si>
  <si>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</si>
  <si>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</si>
  <si>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</si>
  <si>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</si>
  <si>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</si>
  <si>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</si>
  <si>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</si>
  <si>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</si>
  <si>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</si>
  <si>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</si>
  <si>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</si>
  <si>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</si>
  <si>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</si>
  <si>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</si>
  <si>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</si>
  <si>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</si>
  <si>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</si>
  <si>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</si>
  <si>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</si>
  <si>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</si>
  <si>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</si>
  <si>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</si>
  <si>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</si>
  <si>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</si>
  <si>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</si>
  <si>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</si>
  <si>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</si>
  <si>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</si>
  <si>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</si>
  <si>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</si>
  <si>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</si>
  <si>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</si>
  <si>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</si>
  <si>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</si>
  <si>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</si>
  <si>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</si>
  <si>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</si>
  <si>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</si>
  <si>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</si>
  <si>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</si>
  <si>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</si>
  <si>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</si>
  <si>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</si>
  <si>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</si>
  <si>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</si>
  <si>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</si>
  <si>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</si>
  <si>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</si>
  <si>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</si>
  <si>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</si>
  <si>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</si>
  <si>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</si>
  <si>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</si>
  <si>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</si>
  <si>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</si>
  <si>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</si>
  <si>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</si>
  <si>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</si>
  <si>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</si>
  <si>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</si>
  <si>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</si>
  <si>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</si>
  <si>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</si>
  <si>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</si>
  <si>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</si>
  <si>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</si>
  <si>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</si>
  <si>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</si>
  <si>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</si>
  <si>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</si>
  <si>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</si>
  <si>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</si>
  <si>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</si>
  <si>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</si>
  <si>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</si>
  <si>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</si>
  <si>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</si>
  <si>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</si>
  <si>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</si>
  <si>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</si>
  <si>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</si>
  <si>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</si>
  <si>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</si>
  <si>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</si>
  <si>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</si>
  <si>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</si>
  <si>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</si>
  <si>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</si>
  <si>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</si>
  <si>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</si>
  <si>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</si>
  <si>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</si>
  <si>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</si>
  <si>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</si>
  <si>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</si>
  <si>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</si>
  <si>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</si>
  <si>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</si>
  <si>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</si>
  <si>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</si>
  <si>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</si>
  <si>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</si>
  <si>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</si>
  <si>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</si>
  <si>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</si>
  <si>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</si>
  <si>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</si>
  <si>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</si>
  <si>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</si>
  <si>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</si>
  <si>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</si>
  <si>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</si>
  <si>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</si>
  <si>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</si>
  <si>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</si>
  <si>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</si>
  <si>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</si>
  <si>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</si>
  <si>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</si>
  <si>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</si>
  <si>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</si>
  <si>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</si>
  <si>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</si>
  <si>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</si>
  <si>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</si>
  <si>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</si>
  <si>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</si>
  <si>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</si>
  <si>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</si>
  <si>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</si>
  <si>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</si>
  <si>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</si>
  <si>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</si>
  <si>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</si>
  <si>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</si>
  <si>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</si>
  <si>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</si>
  <si>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</si>
  <si>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</si>
  <si>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</si>
  <si>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</si>
  <si>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</si>
  <si>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</si>
  <si>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</si>
  <si>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</si>
  <si>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</si>
  <si>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</si>
  <si>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</si>
  <si>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</si>
  <si>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</si>
  <si>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</si>
  <si>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</si>
  <si>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</si>
  <si>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</si>
  <si>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</si>
  <si>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</si>
  <si>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</si>
  <si>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</si>
  <si>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</si>
  <si>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</si>
  <si>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</si>
  <si>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</si>
  <si>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</si>
  <si>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</si>
  <si>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</si>
  <si>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</si>
  <si>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</si>
  <si>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</si>
  <si>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</si>
  <si>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</si>
  <si>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</si>
  <si>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</si>
  <si>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</si>
  <si>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</si>
  <si>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</si>
  <si>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</si>
  <si>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</si>
  <si>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</si>
  <si>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</si>
  <si>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</si>
  <si>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</si>
  <si>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</si>
  <si>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</si>
  <si>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</si>
  <si>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</si>
  <si>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</si>
  <si>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</si>
  <si>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</si>
  <si>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</si>
  <si>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</si>
  <si>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</si>
  <si>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</si>
  <si>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</si>
  <si>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</si>
  <si>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</si>
  <si>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</si>
  <si>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</si>
  <si>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</si>
  <si>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</si>
  <si>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</si>
  <si>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</si>
  <si>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</si>
  <si>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</si>
  <si>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</si>
  <si>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</si>
  <si>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</si>
  <si>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</si>
  <si>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</si>
  <si>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</si>
  <si>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</si>
  <si>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</si>
  <si>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</si>
  <si>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</si>
  <si>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</si>
  <si>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</si>
  <si>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</si>
  <si>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</si>
  <si>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</si>
  <si>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</si>
  <si>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</si>
  <si>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</si>
  <si>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</si>
  <si>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</si>
  <si>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</si>
  <si>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</si>
  <si>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</si>
  <si>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</si>
  <si>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</si>
  <si>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</si>
  <si>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</si>
  <si>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</si>
  <si>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</si>
  <si>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</si>
  <si>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</si>
  <si>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</si>
  <si>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</si>
  <si>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</si>
  <si>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</si>
  <si>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</si>
  <si>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</si>
  <si>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</si>
  <si>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</si>
  <si>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</si>
  <si>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</si>
  <si>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</si>
  <si>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</si>
  <si>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</si>
  <si>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</si>
  <si>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</si>
  <si>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</si>
  <si>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</si>
  <si>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</si>
  <si>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</si>
  <si>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</si>
  <si>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</si>
  <si>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</si>
  <si>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</si>
  <si>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</si>
  <si>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</si>
  <si>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</si>
  <si>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</si>
  <si>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</si>
  <si>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</si>
  <si>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</si>
  <si>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</si>
  <si>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</si>
  <si>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</si>
  <si>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</si>
  <si>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</si>
  <si>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</si>
  <si>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</si>
  <si>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</si>
  <si>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</si>
  <si>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</si>
  <si>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</si>
  <si>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</si>
  <si>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</si>
  <si>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</si>
  <si>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</si>
  <si>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</si>
  <si>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</si>
  <si>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</si>
  <si>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</si>
  <si>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</si>
  <si>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</si>
  <si>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</si>
  <si>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</si>
  <si>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</si>
  <si>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</si>
  <si>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</si>
  <si>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</si>
  <si>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</si>
  <si>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</si>
  <si>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</si>
  <si>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</si>
  <si>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</si>
  <si>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</si>
  <si>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</si>
  <si>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</si>
  <si>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</si>
  <si>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</si>
  <si>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</si>
  <si>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</si>
  <si>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</si>
  <si>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</si>
  <si>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</si>
  <si>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</si>
  <si>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</si>
  <si>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</si>
  <si>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</si>
  <si>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</si>
  <si>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</si>
  <si>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</si>
  <si>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</si>
  <si>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</si>
  <si>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</si>
  <si>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</si>
  <si>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</si>
  <si>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</si>
  <si>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</si>
  <si>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</si>
  <si>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</si>
  <si>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</si>
  <si>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</si>
  <si>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</si>
  <si>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</si>
  <si>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</si>
  <si>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</si>
  <si>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</si>
  <si>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</si>
  <si>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</si>
  <si>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</si>
  <si>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</si>
  <si>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</si>
  <si>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</si>
  <si>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</si>
  <si>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</si>
  <si>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</si>
  <si>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</si>
  <si>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</si>
  <si>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</si>
  <si>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</si>
  <si>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</si>
  <si>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</si>
  <si>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</si>
  <si>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</si>
  <si>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</si>
  <si>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</si>
  <si>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</si>
  <si>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</si>
  <si>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</si>
  <si>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</si>
  <si>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</si>
  <si>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</si>
  <si>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</si>
  <si>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</si>
  <si>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</si>
  <si>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</si>
  <si>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</si>
  <si>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</si>
  <si>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</si>
  <si>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</si>
  <si>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</si>
  <si>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</si>
  <si>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</si>
  <si>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</si>
  <si>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</si>
  <si>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</si>
  <si>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</si>
  <si>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</si>
  <si>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</si>
  <si>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</si>
  <si>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</si>
  <si>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</si>
  <si>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</si>
  <si>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</si>
  <si>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</si>
  <si>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</si>
  <si>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</si>
  <si>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</si>
  <si>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</si>
  <si>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</si>
  <si>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</si>
  <si>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</si>
  <si>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</si>
  <si>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</si>
  <si>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</si>
  <si>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</si>
  <si>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</si>
  <si>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</si>
  <si>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</si>
  <si>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</si>
  <si>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</si>
  <si>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</si>
  <si>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</si>
  <si>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</si>
  <si>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</si>
  <si>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</si>
  <si>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</si>
  <si>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</si>
  <si>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</si>
  <si>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</si>
  <si>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</si>
  <si>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</si>
  <si>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</si>
  <si>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</si>
  <si>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</si>
  <si>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</si>
  <si>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</si>
  <si>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</si>
  <si>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</si>
  <si>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</si>
  <si>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</si>
  <si>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</si>
  <si>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</si>
  <si>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</si>
  <si>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</si>
  <si>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</si>
  <si>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</si>
  <si>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</si>
  <si>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</si>
  <si>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</si>
  <si>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</si>
  <si>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</si>
  <si>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</si>
  <si>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</si>
  <si>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</si>
  <si>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</si>
  <si>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</si>
  <si>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</si>
  <si>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</si>
  <si>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</si>
  <si>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</si>
  <si>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</si>
  <si>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</si>
  <si>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</si>
  <si>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</si>
  <si>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</si>
  <si>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</si>
  <si>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</si>
  <si>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</si>
  <si>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</si>
  <si>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</si>
  <si>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</si>
  <si>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</si>
  <si>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</si>
  <si>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</si>
  <si>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</si>
  <si>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</si>
  <si>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</si>
  <si>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</si>
  <si>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</si>
  <si>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</si>
  <si>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</si>
  <si>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</si>
  <si>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</si>
  <si>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</si>
  <si>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</si>
  <si>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</si>
  <si>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</si>
  <si>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</si>
  <si>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</si>
  <si>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</si>
  <si>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</si>
  <si>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</si>
  <si>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</si>
  <si>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</si>
  <si>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</si>
  <si>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</si>
  <si>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</si>
  <si>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</si>
  <si>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</si>
  <si>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</si>
  <si>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</si>
  <si>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</si>
  <si>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</si>
  <si>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</si>
  <si>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</si>
  <si>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</si>
  <si>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</si>
  <si>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</si>
  <si>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</si>
  <si>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</si>
  <si>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</si>
  <si>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</si>
  <si>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</si>
  <si>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</si>
  <si>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</si>
  <si>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</si>
  <si>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</si>
  <si>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</si>
  <si>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</si>
  <si>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</si>
  <si>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</si>
  <si>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</si>
  <si>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</si>
  <si>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</si>
  <si>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</si>
  <si>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</si>
  <si>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</si>
  <si>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</si>
  <si>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</si>
  <si>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</si>
  <si>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</si>
  <si>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</si>
  <si>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</si>
  <si>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</si>
  <si>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</si>
  <si>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</si>
  <si>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</si>
  <si>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</si>
  <si>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</si>
  <si>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</si>
  <si>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</si>
  <si>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</si>
  <si>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</si>
  <si>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</si>
  <si>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</si>
  <si>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</si>
  <si>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</si>
  <si>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</si>
  <si>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</si>
  <si>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</si>
  <si>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</si>
  <si>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</si>
  <si>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</si>
  <si>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</si>
  <si>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</si>
  <si>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</si>
  <si>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</si>
  <si>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</si>
  <si>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</si>
  <si>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</si>
  <si>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</si>
  <si>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</si>
  <si>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</si>
  <si>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</si>
  <si>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</si>
  <si>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</si>
  <si>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</si>
  <si>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</si>
  <si>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</si>
  <si>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</si>
  <si>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</si>
  <si>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</si>
  <si>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</si>
  <si>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</si>
  <si>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</si>
  <si>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</si>
  <si>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</si>
  <si>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</si>
  <si>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</si>
  <si>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</si>
  <si>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</si>
  <si>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</si>
  <si>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</si>
  <si>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</si>
  <si>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</si>
  <si>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</si>
  <si>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</si>
  <si>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</si>
  <si>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</si>
  <si>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</si>
  <si>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</si>
  <si>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</si>
  <si>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</si>
  <si>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</si>
  <si>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</si>
  <si>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</si>
  <si>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</si>
  <si>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</si>
  <si>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</si>
  <si>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</si>
  <si>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</si>
  <si>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</si>
  <si>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</si>
  <si>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</si>
  <si>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</si>
  <si>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</si>
  <si>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</si>
  <si>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</si>
  <si>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</si>
  <si>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</si>
  <si>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</si>
  <si>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</si>
  <si>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</si>
  <si>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</si>
  <si>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</si>
  <si>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</si>
  <si>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</si>
  <si>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</si>
  <si>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</si>
  <si>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</si>
  <si>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</si>
  <si>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</si>
  <si>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</si>
  <si>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</si>
  <si>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</si>
  <si>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</si>
  <si>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</si>
  <si>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</si>
  <si>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</si>
  <si>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</si>
  <si>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</si>
  <si>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</si>
  <si>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</si>
  <si>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</si>
  <si>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</si>
  <si>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</si>
  <si>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</si>
  <si>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</si>
  <si>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</si>
  <si>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</si>
  <si>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</si>
  <si>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</si>
  <si>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</si>
  <si>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</si>
  <si>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</si>
  <si>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</si>
  <si>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</si>
  <si>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</si>
  <si>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</si>
  <si>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</si>
  <si>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</si>
  <si>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</si>
  <si>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</si>
  <si>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</si>
  <si>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</si>
  <si>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</si>
  <si>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</si>
  <si>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</si>
  <si>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</si>
  <si>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</si>
  <si>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</si>
  <si>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</si>
  <si>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</si>
  <si>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</si>
  <si>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</si>
  <si>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</si>
  <si>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</si>
  <si>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</si>
  <si>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</si>
  <si>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</si>
  <si>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</si>
  <si>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</si>
  <si>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</si>
  <si>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</si>
  <si>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</si>
  <si>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</si>
  <si>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</si>
  <si>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</si>
  <si>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</si>
  <si>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</si>
  <si>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</si>
  <si>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</si>
  <si>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</si>
  <si>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</si>
  <si>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</si>
  <si>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</si>
  <si>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</si>
  <si>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</si>
  <si>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</si>
  <si>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</si>
  <si>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</si>
  <si>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</si>
  <si>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</si>
  <si>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</si>
  <si>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</si>
  <si>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</si>
  <si>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</si>
  <si>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</si>
  <si>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</si>
  <si>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</si>
  <si>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</si>
  <si>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</si>
  <si>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</si>
  <si>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</si>
  <si>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</si>
  <si>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</si>
  <si>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</si>
  <si>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</si>
  <si>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</si>
  <si>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</si>
  <si>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</si>
  <si>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</si>
  <si>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</si>
  <si>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</si>
  <si>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</si>
  <si>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</si>
  <si>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</si>
  <si>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</si>
  <si>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</si>
  <si>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</si>
  <si>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</si>
  <si>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</si>
  <si>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</si>
  <si>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</si>
  <si>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</si>
  <si>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</si>
  <si>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</si>
  <si>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</si>
  <si>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</si>
  <si>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</si>
  <si>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</si>
  <si>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</si>
  <si>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</si>
  <si>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</si>
  <si>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</si>
  <si>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</si>
  <si>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</si>
  <si>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</si>
  <si>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</si>
  <si>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</si>
  <si>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</si>
  <si>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</si>
  <si>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</si>
  <si>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</si>
  <si>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</si>
  <si>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</si>
  <si>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</si>
  <si>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</si>
  <si>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</si>
  <si>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</si>
  <si>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</si>
  <si>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</si>
  <si>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</si>
  <si>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</si>
  <si>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</si>
  <si>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</si>
  <si>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</si>
  <si>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</si>
  <si>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</si>
  <si>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</si>
  <si>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</si>
  <si>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</si>
  <si>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</si>
  <si>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</si>
  <si>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</si>
  <si>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</si>
  <si>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</si>
  <si>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</si>
  <si>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</si>
  <si>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</si>
  <si>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</si>
  <si>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</si>
  <si>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</si>
  <si>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</si>
  <si>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</si>
  <si>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</si>
  <si>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</si>
  <si>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</si>
  <si>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</si>
  <si>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</si>
  <si>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</si>
  <si>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</si>
  <si>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</si>
  <si>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</si>
  <si>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</si>
  <si>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</si>
  <si>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</si>
  <si>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</si>
  <si>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</si>
  <si>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</si>
  <si>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</si>
  <si>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</si>
  <si>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</si>
  <si>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</si>
  <si>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</si>
  <si>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</si>
  <si>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</si>
  <si>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</si>
  <si>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</si>
  <si>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</si>
  <si>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</si>
  <si>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</si>
  <si>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</si>
  <si>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</si>
  <si>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</si>
  <si>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</si>
  <si>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</si>
  <si>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</si>
  <si>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</si>
  <si>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</si>
  <si>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</si>
  <si>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</si>
  <si>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</si>
  <si>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</si>
  <si>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</si>
  <si>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</si>
  <si>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</si>
  <si>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</si>
  <si>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</si>
  <si>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</si>
  <si>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</si>
  <si>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</si>
  <si>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</si>
  <si>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</si>
  <si>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</si>
  <si>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</si>
  <si>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</si>
  <si>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</si>
  <si>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</si>
  <si>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</si>
  <si>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</si>
  <si>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</si>
  <si>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</si>
  <si>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</si>
  <si>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</si>
  <si>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</si>
  <si>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</si>
  <si>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</si>
  <si>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</si>
  <si>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</si>
  <si>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</si>
  <si>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</si>
  <si>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</si>
  <si>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</si>
  <si>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</si>
  <si>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</si>
  <si>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</si>
  <si>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</si>
  <si>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</si>
  <si>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</si>
  <si>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</si>
  <si>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</si>
  <si>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</si>
  <si>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</si>
  <si>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</si>
  <si>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</si>
  <si>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</si>
  <si>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</si>
  <si>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</si>
  <si>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</si>
  <si>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</si>
  <si>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</si>
  <si>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</si>
  <si>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</si>
  <si>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</si>
  <si>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</si>
  <si>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</si>
  <si>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</si>
  <si>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</si>
  <si>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</si>
  <si>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</si>
  <si>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</si>
  <si>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</si>
  <si>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</si>
  <si>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</si>
  <si>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</si>
  <si>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</si>
  <si>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</si>
  <si>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</si>
  <si>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</si>
  <si>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</si>
  <si>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</si>
  <si>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</si>
  <si>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</si>
  <si>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</si>
  <si>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</si>
  <si>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</si>
  <si>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</si>
  <si>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</si>
  <si>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</si>
  <si>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</si>
  <si>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</si>
  <si>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</si>
  <si>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</si>
  <si>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</si>
  <si>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</si>
  <si>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</si>
  <si>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</si>
  <si>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</si>
  <si>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</si>
  <si>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</si>
  <si>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</si>
  <si>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</si>
  <si>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</si>
  <si>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</si>
  <si>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</si>
  <si>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</si>
  <si>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</si>
  <si>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</si>
  <si>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</si>
  <si>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</si>
  <si>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</si>
  <si>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</si>
  <si>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</si>
  <si>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</si>
  <si>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</si>
  <si>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</si>
  <si>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</si>
  <si>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</si>
  <si>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</si>
  <si>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</si>
  <si>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</si>
  <si>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</si>
  <si>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</si>
  <si>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</si>
  <si>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</si>
  <si>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</si>
  <si>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</si>
  <si>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</si>
  <si>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</si>
  <si>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</si>
  <si>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</si>
  <si>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</si>
  <si>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</si>
  <si>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</si>
  <si>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</si>
  <si>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</si>
  <si>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</si>
  <si>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</si>
  <si>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</si>
  <si>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</si>
  <si>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</si>
  <si>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</si>
  <si>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</si>
  <si>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</si>
  <si>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</si>
  <si>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</si>
  <si>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</si>
  <si>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</si>
  <si>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</si>
  <si>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</si>
  <si>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</si>
  <si>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</si>
  <si>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</si>
  <si>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</si>
  <si>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</si>
  <si>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</si>
  <si>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</si>
  <si>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</si>
  <si>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</si>
  <si>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</si>
  <si>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</si>
  <si>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</si>
  <si>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</si>
  <si>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</si>
  <si>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</si>
  <si>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</si>
  <si>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</si>
  <si>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</si>
  <si>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</si>
  <si>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</si>
  <si>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</si>
  <si>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</si>
  <si>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</si>
  <si>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</si>
  <si>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</si>
  <si>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</si>
  <si>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</si>
  <si>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</si>
  <si>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</si>
  <si>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</si>
  <si>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</si>
  <si>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</si>
  <si>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</si>
  <si>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</si>
  <si>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</si>
  <si>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</si>
  <si>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</si>
  <si>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</si>
  <si>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</si>
  <si>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</si>
  <si>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</si>
  <si>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</si>
  <si>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</si>
  <si>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</si>
  <si>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</si>
  <si>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</si>
  <si>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</si>
  <si>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</si>
  <si>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</si>
  <si>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</si>
  <si>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</si>
  <si>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</si>
  <si>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</si>
  <si>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</si>
  <si>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</si>
  <si>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</si>
  <si>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</si>
  <si>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</si>
  <si>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</si>
  <si>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</si>
  <si>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</si>
  <si>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</si>
  <si>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</si>
  <si>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</si>
  <si>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</si>
  <si>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</si>
  <si>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</si>
  <si>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</si>
  <si>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</si>
  <si>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</si>
  <si>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</si>
  <si>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</si>
  <si>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</si>
  <si>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</si>
  <si>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</si>
  <si>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</si>
  <si>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</si>
  <si>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</si>
  <si>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</si>
  <si>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</si>
  <si>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</si>
  <si>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</si>
  <si>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</si>
  <si>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</si>
  <si>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</si>
  <si>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</si>
  <si>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</si>
  <si>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</si>
  <si>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</si>
  <si>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</si>
  <si>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</si>
  <si>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</si>
  <si>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</si>
  <si>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</si>
  <si>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</si>
  <si>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</si>
  <si>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</si>
  <si>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</si>
  <si>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</si>
  <si>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</si>
  <si>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</si>
  <si>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</si>
  <si>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</si>
  <si>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</si>
  <si>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</si>
  <si>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</si>
  <si>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</si>
  <si>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</si>
  <si>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</si>
  <si>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</si>
  <si>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</si>
  <si>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</si>
  <si>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</si>
  <si>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</si>
  <si>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</si>
  <si>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</si>
  <si>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</si>
  <si>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</si>
  <si>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</si>
  <si>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</si>
  <si>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</si>
  <si>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</si>
  <si>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</si>
  <si>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</si>
  <si>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</si>
  <si>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</si>
  <si>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</si>
  <si>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</si>
  <si>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</si>
  <si>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</si>
  <si>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</si>
  <si>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</si>
  <si>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</si>
  <si>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</si>
  <si>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</si>
  <si>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</si>
  <si>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</si>
  <si>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</si>
  <si>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</si>
  <si>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</si>
  <si>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</si>
  <si>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</si>
  <si>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</si>
  <si>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</si>
  <si>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</si>
  <si>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</si>
  <si>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</si>
  <si>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</si>
  <si>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</si>
  <si>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</si>
  <si>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</si>
  <si>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</si>
  <si>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</si>
  <si>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</si>
  <si>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</si>
  <si>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</si>
  <si>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</si>
  <si>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</si>
  <si>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</si>
  <si>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</si>
  <si>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</si>
  <si>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</si>
  <si>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</si>
  <si>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</si>
  <si>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</si>
  <si>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</si>
  <si>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</si>
  <si>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</si>
  <si>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</si>
  <si>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</si>
  <si>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</si>
  <si>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</si>
  <si>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</si>
  <si>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</si>
  <si>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</si>
  <si>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</si>
  <si>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</si>
  <si>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</si>
  <si>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</si>
  <si>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</si>
  <si>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</si>
  <si>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</si>
  <si>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</si>
  <si>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</si>
  <si>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</si>
  <si>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</si>
  <si>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</si>
  <si>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</si>
  <si>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</si>
  <si>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</si>
  <si>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</si>
  <si>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</si>
  <si>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</si>
  <si>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</si>
  <si>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</si>
  <si>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</si>
  <si>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</si>
  <si>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</si>
  <si>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</si>
  <si>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</si>
  <si>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</si>
  <si>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</si>
  <si>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</si>
  <si>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</si>
  <si>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</si>
  <si>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</si>
  <si>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</si>
  <si>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</si>
  <si>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</si>
  <si>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</si>
  <si>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</si>
  <si>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</si>
  <si>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</si>
  <si>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</si>
  <si>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</si>
  <si>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</si>
  <si>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</si>
  <si>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</si>
  <si>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</si>
  <si>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</si>
  <si>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</si>
  <si>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</si>
  <si>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</si>
  <si>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</si>
  <si>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</si>
  <si>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</si>
  <si>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</si>
  <si>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</si>
  <si>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</si>
  <si>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</si>
  <si>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</si>
  <si>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</si>
  <si>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</si>
  <si>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</si>
  <si>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</si>
  <si>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</si>
  <si>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</si>
  <si>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</si>
  <si>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</si>
  <si>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</si>
  <si>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</si>
  <si>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</si>
  <si>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</si>
  <si>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</si>
  <si>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</si>
  <si>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</si>
  <si>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</si>
  <si>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</si>
  <si>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</si>
  <si>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</si>
  <si>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</si>
  <si>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</si>
  <si>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</si>
  <si>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</si>
  <si>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</si>
  <si>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</si>
  <si>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</si>
  <si>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</si>
  <si>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</si>
  <si>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</si>
  <si>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</si>
  <si>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</si>
  <si>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</si>
  <si>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</si>
  <si>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</si>
  <si>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</si>
  <si>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</si>
  <si>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</si>
  <si>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</si>
  <si>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</si>
  <si>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</si>
  <si>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</si>
  <si>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</si>
  <si>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</si>
  <si>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</si>
  <si>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</si>
  <si>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</si>
  <si>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</si>
  <si>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</si>
  <si>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</si>
  <si>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</si>
  <si>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</si>
  <si>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</si>
  <si>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</si>
  <si>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</si>
  <si>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</si>
  <si>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</si>
  <si>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</si>
  <si>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</si>
  <si>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</si>
  <si>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</si>
  <si>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</si>
  <si>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</si>
  <si>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</si>
  <si>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</si>
  <si>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</si>
  <si>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</si>
  <si>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</si>
  <si>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</si>
  <si>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</si>
  <si>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</si>
  <si>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</si>
  <si>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</si>
  <si>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</si>
  <si>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</si>
  <si>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</si>
  <si>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</si>
  <si>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</si>
  <si>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</si>
  <si>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</si>
  <si>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</si>
  <si>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</si>
  <si>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</si>
  <si>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</si>
  <si>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</si>
  <si>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</si>
  <si>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</si>
  <si>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</si>
  <si>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</si>
  <si>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</si>
  <si>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</si>
  <si>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</si>
  <si>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</si>
  <si>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</si>
  <si>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</si>
  <si>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</si>
  <si>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</si>
  <si>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</si>
  <si>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</si>
  <si>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</si>
  <si>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</si>
  <si>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</si>
  <si>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</si>
  <si>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</si>
  <si>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</si>
  <si>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</si>
  <si>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</si>
  <si>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</si>
  <si>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</si>
  <si>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</si>
  <si>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</si>
  <si>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</si>
  <si>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</si>
  <si>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</si>
  <si>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</si>
  <si>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</si>
  <si>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</si>
  <si>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</si>
  <si>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</si>
  <si>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</si>
  <si>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</si>
  <si>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</si>
  <si>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</si>
  <si>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</si>
  <si>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</si>
  <si>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</si>
  <si>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</si>
  <si>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</si>
  <si>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</si>
  <si>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</si>
  <si>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</si>
  <si>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</si>
  <si>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</si>
  <si>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</si>
  <si>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</si>
  <si>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</si>
  <si>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</si>
  <si>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</si>
  <si>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</si>
  <si>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</si>
  <si>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</si>
  <si>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</si>
  <si>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</si>
  <si>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</si>
  <si>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</si>
  <si>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</si>
  <si>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</si>
  <si>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</si>
  <si>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</si>
  <si>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</si>
  <si>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</si>
  <si>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</si>
  <si>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</si>
  <si>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</si>
  <si>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</si>
  <si>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</si>
  <si>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</si>
  <si>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</si>
  <si>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</si>
  <si>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</si>
  <si>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</si>
  <si>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</si>
  <si>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</si>
  <si>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</si>
  <si>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</si>
  <si>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</si>
  <si>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</si>
  <si>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</si>
  <si>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</si>
  <si>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</si>
  <si>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</si>
  <si>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</si>
  <si>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</si>
  <si>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</si>
  <si>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</si>
  <si>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</si>
  <si>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</si>
  <si>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</si>
  <si>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</si>
  <si>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</si>
  <si>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</si>
  <si>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</si>
  <si>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</si>
  <si>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</si>
  <si>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</si>
  <si>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</si>
  <si>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</si>
  <si>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</si>
  <si>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</si>
  <si>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</si>
  <si>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</si>
  <si>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</si>
  <si>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</si>
  <si>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</si>
  <si>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</si>
  <si>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</si>
  <si>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</si>
  <si>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</si>
  <si>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</si>
  <si>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</si>
  <si>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</si>
  <si>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</si>
  <si>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</si>
  <si>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</si>
  <si>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</si>
  <si>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</si>
  <si>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</si>
  <si>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</si>
  <si>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</si>
  <si>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</si>
  <si>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</si>
  <si>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</si>
  <si>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</si>
  <si>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</si>
  <si>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</si>
  <si>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</si>
  <si>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</si>
  <si>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</si>
  <si>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</si>
  <si>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</si>
  <si>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</si>
  <si>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</si>
  <si>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</si>
  <si>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</si>
  <si>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</si>
  <si>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</si>
  <si>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</si>
  <si>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</si>
  <si>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</si>
  <si>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</si>
  <si>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</si>
  <si>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</si>
  <si>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</si>
  <si>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</si>
  <si>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</si>
  <si>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</si>
  <si>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</si>
  <si>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</si>
  <si>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</si>
  <si>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</si>
  <si>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</si>
  <si>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</si>
  <si>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</si>
  <si>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</si>
  <si>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</si>
  <si>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</si>
  <si>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</si>
  <si>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</si>
  <si>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</si>
  <si>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</si>
  <si>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</si>
  <si>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</si>
  <si>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</si>
  <si>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</si>
  <si>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</si>
  <si>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</si>
  <si>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</si>
  <si>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</si>
  <si>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</si>
  <si>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</si>
  <si>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</si>
  <si>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</si>
  <si>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</si>
  <si>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</si>
  <si>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</si>
  <si>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</si>
  <si>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</si>
  <si>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</si>
  <si>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</si>
  <si>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</si>
  <si>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</si>
  <si>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</si>
  <si>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</si>
  <si>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</si>
  <si>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</si>
  <si>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</si>
  <si>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</si>
  <si>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</si>
  <si>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</si>
  <si>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</si>
  <si>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</si>
  <si>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</si>
  <si>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</si>
  <si>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</si>
  <si>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</si>
  <si>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</si>
  <si>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</si>
  <si>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</si>
  <si>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</si>
  <si>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</si>
  <si>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</si>
  <si>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</si>
  <si>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</si>
  <si>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</si>
  <si>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</si>
  <si>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</si>
  <si>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</si>
  <si>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</si>
  <si>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</si>
  <si>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</si>
  <si>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</si>
  <si>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</si>
  <si>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</si>
  <si>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</si>
  <si>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</si>
  <si>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</si>
  <si>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</si>
  <si>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</si>
  <si>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</si>
  <si>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</si>
  <si>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</si>
  <si>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</si>
  <si>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</si>
  <si>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</si>
  <si>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</si>
  <si>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</si>
  <si>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</si>
  <si>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</si>
  <si>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</si>
  <si>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</si>
  <si>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</si>
  <si>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</si>
  <si>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</si>
  <si>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</si>
  <si>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</si>
  <si>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</si>
  <si>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</si>
  <si>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</si>
  <si>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</si>
  <si>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</si>
  <si>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</si>
  <si>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</si>
  <si>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</si>
  <si>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</si>
  <si>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</si>
  <si>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</si>
  <si>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</si>
  <si>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</si>
  <si>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</si>
  <si>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</si>
  <si>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</si>
  <si>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</si>
  <si>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</si>
  <si>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</si>
  <si>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</si>
  <si>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</si>
  <si>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</si>
  <si>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</si>
  <si>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</si>
  <si>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</si>
  <si>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</si>
  <si>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</si>
  <si>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</si>
  <si>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</si>
  <si>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</si>
  <si>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</si>
  <si>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</si>
  <si>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</si>
  <si>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</si>
  <si>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</si>
  <si>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</si>
  <si>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</si>
  <si>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</si>
  <si>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</si>
  <si>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</si>
  <si>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</si>
  <si>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</si>
  <si>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</si>
  <si>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</si>
  <si>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</si>
  <si>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</si>
  <si>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</si>
  <si>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</si>
  <si>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</si>
  <si>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</si>
  <si>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</si>
  <si>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</si>
  <si>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</si>
  <si>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</si>
  <si>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</si>
  <si>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</si>
  <si>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</si>
  <si>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</si>
  <si>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</si>
  <si>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</si>
  <si>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</si>
  <si>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</si>
  <si>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</si>
  <si>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</si>
  <si>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</si>
  <si>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</si>
  <si>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</si>
  <si>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</si>
  <si>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</si>
  <si>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</si>
  <si>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</si>
  <si>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</si>
  <si>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</si>
  <si>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</si>
  <si>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</si>
  <si>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</si>
  <si>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</si>
  <si>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</si>
  <si>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</si>
  <si>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</si>
  <si>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</si>
  <si>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</si>
  <si>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</si>
  <si>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</si>
  <si>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</si>
  <si>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</si>
  <si>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</si>
  <si>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</si>
  <si>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</si>
  <si>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</si>
  <si>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</si>
  <si>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</si>
  <si>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</si>
  <si>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</si>
  <si>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</si>
  <si>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</si>
  <si>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</si>
  <si>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</si>
  <si>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</si>
  <si>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</si>
  <si>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</si>
  <si>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</si>
  <si>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</si>
  <si>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</si>
  <si>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</si>
  <si>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</si>
  <si>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</si>
  <si>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</si>
  <si>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</si>
  <si>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</si>
  <si>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</si>
  <si>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</si>
  <si>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</si>
  <si>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</si>
  <si>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</si>
  <si>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</si>
  <si>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</si>
  <si>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</si>
  <si>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</si>
  <si>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</si>
  <si>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</si>
  <si>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</si>
  <si>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</si>
  <si>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</si>
  <si>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</si>
  <si>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</si>
  <si>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</si>
  <si>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</si>
  <si>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</si>
  <si>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</si>
  <si>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</si>
  <si>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</si>
  <si>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</si>
  <si>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</si>
  <si>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</si>
  <si>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</si>
  <si>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</si>
  <si>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</si>
  <si>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</si>
  <si>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</si>
  <si>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</si>
  <si>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</si>
  <si>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</si>
  <si>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</si>
  <si>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</si>
  <si>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</si>
  <si>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</si>
  <si>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</si>
  <si>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</si>
  <si>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</si>
  <si>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</si>
  <si>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</si>
  <si>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</si>
  <si>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</si>
  <si>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</si>
  <si>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</si>
  <si>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</si>
  <si>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</si>
  <si>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</si>
  <si>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</si>
  <si>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</si>
  <si>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</si>
  <si>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</si>
  <si>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</si>
  <si>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</si>
  <si>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</si>
  <si>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</si>
  <si>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</si>
  <si>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</si>
  <si>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</si>
  <si>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</si>
  <si>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</si>
  <si>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</si>
  <si>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</si>
  <si>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</si>
  <si>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</si>
  <si>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</si>
  <si>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</si>
  <si>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</si>
  <si>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</si>
  <si>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</si>
  <si>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</si>
  <si>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</si>
  <si>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</si>
  <si>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</si>
  <si>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</si>
  <si>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</si>
  <si>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</si>
  <si>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</si>
  <si>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</si>
  <si>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</si>
  <si>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</si>
  <si>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</si>
  <si>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</si>
  <si>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</si>
  <si>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</si>
  <si>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</si>
  <si>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</si>
  <si>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</si>
  <si>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</si>
  <si>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</si>
  <si>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</si>
  <si>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</si>
  <si>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</si>
  <si>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</si>
  <si>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</si>
  <si>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</si>
  <si>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</si>
  <si>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</si>
  <si>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</si>
  <si>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</si>
  <si>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</si>
  <si>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</si>
  <si>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</si>
  <si>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</si>
  <si>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</si>
  <si>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</si>
  <si>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</si>
  <si>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</si>
  <si>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</si>
  <si>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</si>
  <si>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</si>
  <si>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</si>
  <si>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</si>
  <si>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</si>
  <si>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</si>
  <si>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</si>
  <si>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</si>
  <si>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</si>
  <si>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</si>
  <si>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</si>
  <si>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</si>
  <si>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</si>
  <si>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</si>
  <si>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</si>
  <si>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</si>
  <si>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</si>
  <si>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</si>
  <si>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</si>
  <si>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</si>
  <si>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</si>
  <si>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</si>
  <si>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</si>
  <si>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</si>
  <si>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</si>
  <si>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</si>
  <si>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</si>
  <si>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</si>
  <si>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</si>
  <si>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</si>
  <si>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</si>
  <si>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</si>
  <si>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</si>
  <si>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</si>
  <si>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</si>
  <si>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</si>
  <si>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</si>
  <si>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</si>
  <si>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</si>
  <si>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</si>
  <si>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</si>
  <si>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</si>
  <si>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</si>
  <si>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</si>
  <si>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</si>
  <si>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</si>
  <si>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</si>
  <si>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</si>
  <si>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</si>
  <si>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</si>
  <si>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</si>
  <si>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</si>
  <si>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</si>
  <si>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</si>
  <si>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</si>
  <si>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</si>
  <si>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</si>
  <si>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</si>
  <si>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</si>
  <si>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</si>
  <si>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</si>
  <si>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</si>
  <si>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</si>
  <si>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</si>
  <si>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</si>
  <si>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</si>
  <si>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</si>
  <si>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</si>
  <si>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</si>
  <si>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</si>
  <si>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</si>
  <si>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</si>
  <si>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</si>
  <si>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</si>
  <si>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</si>
  <si>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</si>
  <si>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</si>
  <si>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</si>
  <si>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</si>
  <si>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</si>
  <si>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</si>
  <si>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</si>
  <si>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</si>
  <si>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</si>
  <si>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</si>
  <si>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</si>
  <si>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</si>
  <si>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</si>
  <si>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</si>
  <si>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</si>
  <si>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</si>
  <si>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</si>
  <si>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</si>
  <si>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</si>
  <si>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</si>
  <si>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</si>
  <si>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</si>
  <si>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</si>
  <si>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</si>
  <si>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</si>
  <si>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</si>
  <si>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</si>
  <si>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</si>
  <si>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</si>
  <si>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</si>
  <si>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</si>
  <si>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</si>
  <si>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</si>
  <si>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</si>
  <si>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</si>
  <si>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</si>
  <si>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</si>
  <si>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</si>
  <si>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</si>
  <si>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</si>
  <si>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</si>
  <si>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</si>
  <si>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</si>
  <si>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</si>
  <si>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</si>
  <si>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</si>
  <si>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</si>
  <si>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</si>
  <si>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</si>
  <si>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</si>
  <si>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</si>
  <si>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</si>
  <si>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</si>
  <si>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</si>
  <si>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</si>
  <si>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</si>
  <si>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</si>
  <si>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</si>
  <si>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</si>
  <si>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</si>
  <si>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</si>
  <si>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</si>
  <si>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</si>
  <si>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</si>
  <si>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</si>
  <si>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</si>
  <si>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</si>
  <si>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</si>
  <si>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</si>
  <si>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</si>
  <si>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</si>
  <si>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</si>
  <si>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</si>
  <si>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</si>
  <si>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</si>
  <si>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</si>
  <si>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</si>
  <si>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</si>
  <si>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</si>
  <si>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</si>
  <si>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</si>
  <si>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</si>
  <si>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</si>
  <si>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</si>
  <si>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</si>
  <si>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</si>
  <si>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</si>
  <si>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</si>
  <si>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</si>
  <si>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</si>
  <si>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</si>
  <si>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</si>
  <si>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</si>
  <si>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</si>
  <si>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</si>
  <si>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</si>
  <si>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</si>
  <si>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</si>
  <si>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</si>
  <si>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</si>
  <si>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</si>
  <si>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</si>
  <si>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</si>
  <si>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</si>
  <si>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</si>
  <si>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</si>
  <si>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</si>
  <si>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</si>
  <si>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</si>
  <si>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</si>
  <si>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</si>
  <si>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</si>
  <si>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</si>
  <si>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</si>
  <si>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</si>
  <si>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</si>
  <si>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</si>
  <si>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</si>
  <si>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</si>
  <si>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</si>
  <si>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</si>
  <si>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</si>
  <si>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</si>
  <si>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</si>
  <si>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</si>
  <si>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</si>
  <si>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</si>
  <si>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</si>
  <si>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</si>
  <si>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</si>
  <si>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</si>
  <si>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</si>
  <si>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</si>
  <si>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</si>
  <si>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</si>
  <si>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</si>
  <si>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</si>
  <si>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</si>
  <si>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</si>
  <si>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</si>
  <si>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</si>
  <si>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</si>
  <si>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</si>
  <si>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</si>
  <si>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</si>
  <si>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</si>
  <si>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</si>
  <si>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</si>
  <si>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</si>
  <si>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</si>
  <si>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</si>
  <si>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</si>
  <si>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</si>
  <si>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</si>
  <si>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</si>
  <si>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</si>
  <si>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</si>
  <si>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</si>
  <si>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</si>
  <si>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</si>
  <si>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</si>
  <si>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</si>
  <si>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</si>
  <si>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</si>
  <si>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</si>
  <si>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</si>
  <si>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</si>
  <si>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</si>
  <si>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</si>
  <si>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</si>
  <si>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</si>
  <si>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</si>
  <si>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</si>
  <si>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</si>
  <si>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</si>
  <si>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</si>
  <si>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</si>
  <si>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</si>
  <si>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</si>
  <si>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</si>
  <si>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</si>
  <si>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</si>
  <si>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</si>
  <si>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</si>
  <si>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</si>
  <si>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</si>
  <si>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</si>
  <si>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</si>
  <si>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</si>
  <si>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</si>
  <si>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</si>
  <si>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</si>
  <si>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</si>
  <si>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</si>
  <si>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</si>
  <si>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</si>
  <si>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</si>
  <si>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</si>
  <si>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</si>
  <si>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</si>
  <si>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</si>
  <si>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</si>
  <si>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</si>
  <si>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</si>
  <si>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</si>
  <si>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</si>
  <si>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</si>
  <si>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</si>
  <si>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</si>
  <si>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</si>
  <si>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</si>
  <si>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</si>
  <si>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</si>
  <si>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</si>
  <si>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</si>
  <si>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</si>
  <si>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</si>
  <si>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</si>
  <si>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</si>
  <si>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</si>
  <si>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</si>
  <si>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</si>
  <si>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</si>
  <si>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</si>
  <si>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</si>
  <si>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</si>
  <si>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</si>
  <si>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</si>
  <si>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</si>
  <si>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</si>
  <si>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</si>
  <si>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</si>
  <si>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</si>
  <si>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</si>
  <si>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</si>
  <si>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</si>
  <si>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</si>
  <si>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</si>
  <si>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</si>
  <si>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</si>
  <si>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</si>
  <si>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</si>
  <si>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</si>
  <si>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</si>
  <si>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</si>
  <si>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</si>
  <si>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</si>
  <si>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</si>
  <si>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</si>
  <si>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</si>
  <si>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</si>
  <si>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</si>
  <si>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</si>
  <si>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</si>
  <si>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</si>
  <si>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</si>
  <si>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</si>
  <si>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</si>
  <si>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</si>
  <si>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</si>
  <si>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</si>
  <si>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</si>
  <si>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</si>
  <si>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</si>
  <si>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</si>
  <si>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</si>
  <si>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</si>
  <si>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</si>
  <si>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</si>
  <si>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</si>
  <si>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</si>
  <si>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</si>
  <si>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</si>
  <si>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</si>
  <si>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</si>
  <si>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</si>
  <si>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</si>
  <si>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</si>
  <si>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</si>
  <si>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</si>
  <si>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</si>
  <si>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</si>
  <si>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</si>
  <si>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</si>
  <si>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</si>
  <si>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</si>
  <si>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</si>
  <si>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</si>
  <si>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</si>
  <si>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</si>
  <si>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</si>
  <si>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</si>
  <si>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</si>
  <si>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</si>
  <si>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</si>
  <si>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</si>
  <si>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</si>
  <si>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</si>
  <si>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</si>
  <si>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</si>
  <si>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</si>
  <si>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</si>
  <si>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</si>
  <si>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</si>
  <si>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</si>
  <si>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</si>
  <si>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</si>
  <si>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</si>
  <si>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</si>
  <si>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</si>
  <si>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</si>
  <si>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</si>
  <si>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</si>
  <si>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</si>
  <si>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</si>
  <si>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</si>
  <si>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</si>
  <si>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</si>
  <si>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</si>
  <si>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</si>
  <si>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</si>
  <si>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</si>
  <si>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</si>
  <si>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</si>
  <si>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</si>
  <si>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</si>
  <si>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</si>
  <si>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</si>
  <si>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</si>
  <si>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</si>
  <si>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</si>
  <si>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</si>
  <si>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</si>
  <si>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</si>
  <si>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</si>
  <si>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</si>
  <si>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</si>
  <si>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</si>
  <si>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</si>
  <si>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</si>
  <si>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</si>
  <si>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</si>
  <si>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</si>
  <si>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</si>
  <si>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</si>
  <si>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</si>
  <si>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</si>
  <si>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</si>
  <si>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</si>
  <si>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</si>
  <si>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</si>
  <si>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</si>
  <si>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</si>
  <si>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</si>
  <si>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</si>
  <si>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</si>
  <si>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</si>
  <si>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</si>
  <si>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</si>
  <si>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</si>
  <si>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</si>
  <si>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</si>
  <si>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</si>
  <si>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</si>
  <si>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</si>
  <si>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</si>
  <si>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</si>
  <si>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</si>
  <si>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</si>
  <si>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</si>
  <si>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</si>
  <si>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</si>
  <si>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</si>
  <si>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</si>
  <si>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</si>
  <si>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</si>
  <si>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</si>
  <si>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</si>
  <si>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</si>
  <si>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</si>
  <si>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</si>
  <si>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</si>
  <si>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</si>
  <si>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</si>
  <si>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</si>
  <si>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</si>
  <si>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</si>
  <si>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</si>
  <si>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</si>
  <si>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</si>
  <si>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</si>
  <si>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</si>
  <si>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</si>
  <si>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</si>
  <si>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</si>
  <si>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</si>
  <si>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</si>
  <si>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</si>
  <si>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</si>
  <si>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</si>
  <si>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</si>
  <si>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</si>
  <si>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</si>
  <si>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</si>
  <si>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</si>
  <si>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</si>
  <si>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</si>
  <si>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</si>
  <si>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</si>
  <si>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</si>
  <si>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</si>
  <si>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</si>
  <si>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</si>
  <si>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</si>
  <si>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</si>
  <si>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</si>
  <si>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</si>
  <si>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</si>
  <si>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</si>
  <si>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</si>
  <si>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</si>
  <si>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</si>
  <si>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</si>
  <si>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</si>
  <si>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</si>
  <si>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</si>
  <si>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</si>
  <si>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</si>
  <si>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</si>
  <si>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</si>
  <si>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</si>
  <si>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</si>
  <si>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</si>
  <si>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</si>
  <si>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</si>
  <si>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</si>
  <si>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</si>
  <si>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</si>
  <si>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</si>
  <si>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</si>
  <si>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</si>
  <si>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</si>
  <si>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</si>
  <si>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</si>
  <si>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</si>
  <si>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</si>
  <si>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</si>
  <si>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</si>
  <si>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</si>
  <si>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</si>
  <si>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</si>
  <si>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</si>
  <si>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</si>
  <si>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</si>
  <si>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</si>
  <si>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</si>
  <si>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</si>
  <si>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</si>
  <si>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</si>
  <si>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</si>
  <si>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</si>
  <si>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</si>
  <si>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</si>
  <si>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</si>
  <si>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</si>
  <si>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</si>
  <si>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</si>
  <si>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</si>
  <si>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</si>
  <si>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</si>
  <si>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</si>
  <si>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</si>
  <si>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</si>
  <si>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</si>
  <si>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</si>
  <si>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</si>
  <si>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</si>
  <si>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</si>
  <si>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</si>
  <si>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</si>
  <si>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</si>
  <si>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</si>
  <si>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</si>
  <si>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</si>
  <si>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</si>
  <si>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</si>
  <si>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</si>
  <si>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</si>
  <si>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</si>
  <si>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</si>
  <si>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</si>
  <si>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</si>
  <si>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</si>
  <si>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</si>
  <si>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</si>
  <si>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</si>
  <si>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</si>
  <si>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</si>
  <si>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</si>
  <si>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</si>
  <si>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</si>
  <si>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</si>
  <si>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</si>
  <si>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</si>
  <si>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</si>
  <si>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</si>
  <si>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</si>
  <si>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</si>
  <si>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</si>
  <si>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</si>
  <si>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</si>
  <si>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</si>
  <si>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</si>
  <si>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</si>
  <si>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</si>
  <si>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</si>
  <si>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</si>
  <si>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</si>
  <si>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</si>
  <si>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</si>
  <si>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</si>
  <si>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</si>
  <si>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</si>
  <si>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</si>
  <si>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</si>
  <si>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</si>
  <si>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</si>
  <si>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</si>
  <si>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</si>
  <si>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</si>
  <si>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</si>
  <si>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</si>
  <si>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</si>
  <si>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</si>
  <si>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</si>
  <si>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</si>
  <si>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</si>
  <si>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</si>
  <si>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</si>
  <si>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</si>
  <si>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</si>
  <si>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</si>
  <si>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</si>
  <si>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</si>
  <si>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</si>
  <si>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</si>
  <si>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</si>
  <si>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</si>
  <si>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</si>
  <si>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</si>
  <si>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</si>
  <si>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</si>
  <si>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</si>
  <si>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</si>
  <si>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</si>
  <si>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</si>
  <si>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</si>
  <si>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</si>
  <si>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</si>
  <si>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</si>
  <si>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</si>
  <si>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</si>
  <si>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</si>
  <si>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</si>
  <si>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</si>
  <si>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</si>
  <si>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</si>
  <si>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</si>
  <si>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</si>
  <si>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</si>
  <si>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</si>
  <si>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</si>
  <si>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</si>
  <si>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</si>
  <si>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</si>
  <si>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</si>
  <si>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</si>
  <si>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</si>
  <si>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</si>
  <si>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</si>
  <si>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</si>
  <si>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</si>
  <si>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</si>
  <si>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</si>
  <si>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</si>
  <si>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</si>
  <si>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</si>
  <si>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</si>
  <si>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</si>
  <si>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</si>
  <si>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</si>
  <si>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</si>
  <si>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</si>
  <si>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</si>
  <si>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</si>
  <si>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</si>
  <si>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</si>
  <si>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</si>
  <si>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</si>
  <si>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</si>
  <si>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</si>
  <si>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</si>
  <si>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</si>
  <si>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</si>
  <si>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</si>
  <si>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</si>
  <si>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</si>
  <si>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</si>
  <si>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</si>
  <si>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</si>
  <si>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</si>
  <si>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</si>
  <si>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</si>
  <si>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</si>
  <si>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</si>
  <si>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</si>
  <si>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</si>
  <si>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</si>
  <si>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</si>
  <si>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</si>
  <si>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</si>
  <si>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</si>
  <si>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</si>
  <si>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</si>
  <si>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</si>
  <si>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</si>
  <si>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</si>
  <si>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</si>
  <si>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</si>
  <si>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</si>
  <si>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</si>
  <si>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</si>
  <si>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</si>
  <si>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</si>
  <si>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</si>
  <si>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</si>
  <si>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</si>
  <si>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</si>
  <si>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</si>
  <si>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</si>
  <si>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</si>
  <si>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</si>
  <si>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</si>
  <si>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</si>
  <si>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</si>
  <si>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</si>
  <si>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</si>
  <si>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</si>
  <si>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</si>
  <si>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</si>
  <si>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</si>
  <si>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</si>
  <si>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</si>
  <si>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</si>
  <si>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</si>
  <si>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</si>
  <si>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</si>
  <si>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</si>
  <si>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</si>
  <si>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</si>
  <si>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</si>
  <si>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</si>
  <si>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</si>
  <si>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</si>
  <si>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</si>
  <si>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</si>
  <si>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</si>
  <si>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</si>
  <si>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</si>
  <si>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</si>
  <si>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</si>
  <si>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</si>
  <si>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</si>
  <si>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</si>
  <si>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</si>
  <si>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</si>
  <si>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</si>
  <si>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</si>
  <si>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</si>
  <si>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</si>
  <si>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</si>
  <si>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</si>
  <si>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</si>
  <si>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</si>
  <si>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</si>
  <si>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</si>
  <si>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</si>
  <si>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</si>
  <si>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</si>
  <si>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</si>
  <si>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</si>
  <si>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</si>
  <si>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</si>
  <si>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</si>
  <si>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</si>
  <si>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</si>
  <si>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</si>
  <si>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</si>
  <si>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</si>
  <si>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</si>
  <si>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</si>
  <si>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</si>
  <si>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</si>
  <si>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</si>
  <si>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</si>
  <si>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</si>
  <si>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</si>
  <si>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</si>
  <si>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</si>
  <si>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</si>
  <si>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</si>
  <si>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</si>
  <si>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</si>
  <si>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</si>
  <si>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</si>
  <si>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</si>
  <si>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</si>
  <si>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</si>
  <si>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</si>
  <si>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</si>
  <si>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</si>
  <si>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</si>
  <si>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</si>
  <si>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</si>
  <si>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</si>
  <si>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</si>
  <si>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</si>
  <si>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</si>
  <si>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</si>
  <si>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</si>
  <si>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</si>
  <si>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</si>
  <si>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</si>
  <si>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</si>
  <si>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</si>
  <si>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</si>
  <si>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</si>
  <si>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</si>
  <si>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</si>
  <si>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</si>
  <si>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</si>
  <si>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</si>
  <si>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</si>
  <si>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</si>
  <si>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</si>
  <si>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</si>
  <si>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</si>
  <si>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</si>
  <si>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</si>
  <si>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</si>
  <si>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</si>
  <si>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</si>
  <si>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</si>
  <si>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</si>
  <si>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</si>
  <si>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</si>
  <si>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</si>
  <si>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</si>
  <si>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</si>
  <si>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</si>
  <si>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</si>
  <si>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</si>
  <si>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</si>
  <si>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</si>
  <si>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</si>
  <si>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</si>
  <si>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</si>
  <si>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</si>
  <si>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</si>
  <si>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</si>
  <si>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</si>
  <si>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</si>
  <si>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</si>
  <si>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</si>
  <si>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</si>
  <si>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</si>
  <si>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</si>
  <si>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</si>
  <si>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</si>
  <si>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</si>
  <si>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</si>
  <si>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</si>
  <si>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</si>
  <si>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</si>
  <si>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</si>
  <si>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</si>
  <si>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</si>
  <si>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</si>
  <si>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</si>
  <si>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</si>
  <si>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</si>
  <si>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</si>
  <si>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</si>
  <si>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</si>
  <si>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</si>
  <si>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</si>
  <si>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</si>
  <si>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</si>
  <si>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</si>
  <si>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</si>
  <si>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</si>
  <si>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</si>
  <si>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</si>
  <si>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</si>
  <si>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</si>
  <si>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</si>
  <si>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</si>
  <si>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</si>
  <si>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</si>
  <si>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</si>
  <si>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</si>
  <si>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</si>
  <si>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</si>
  <si>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</si>
  <si>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</si>
  <si>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</si>
  <si>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</si>
  <si>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</si>
  <si>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</si>
  <si>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</si>
  <si>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</si>
  <si>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</si>
  <si>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</si>
  <si>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</si>
  <si>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</si>
  <si>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</si>
  <si>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</si>
  <si>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</si>
  <si>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</si>
  <si>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</si>
  <si>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</si>
  <si>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</si>
  <si>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</si>
  <si>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</si>
  <si>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</si>
  <si>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</si>
  <si>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</si>
  <si>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</si>
  <si>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</si>
  <si>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</si>
  <si>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</si>
  <si>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</si>
  <si>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</si>
  <si>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</si>
  <si>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</si>
  <si>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</si>
  <si>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</si>
  <si>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</si>
  <si>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</si>
  <si>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</si>
  <si>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</si>
  <si>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</si>
  <si>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</si>
  <si>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</si>
  <si>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</si>
  <si>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</si>
  <si>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</si>
  <si>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</si>
  <si>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</si>
  <si>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</si>
  <si>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</si>
  <si>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</si>
  <si>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</si>
  <si>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</si>
  <si>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</si>
  <si>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</si>
  <si>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</si>
  <si>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</si>
  <si>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</si>
  <si>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</si>
  <si>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</si>
  <si>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</si>
  <si>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</si>
  <si>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</si>
  <si>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</si>
  <si>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</si>
  <si>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</si>
  <si>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</si>
  <si>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</si>
  <si>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</si>
  <si>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</si>
  <si>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</si>
  <si>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</si>
  <si>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</si>
  <si>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</si>
  <si>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</si>
  <si>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</si>
  <si>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</si>
  <si>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</si>
  <si>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</si>
  <si>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</si>
  <si>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</si>
  <si>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</si>
  <si>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</si>
  <si>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</si>
  <si>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</si>
  <si>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</si>
  <si>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</si>
  <si>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</si>
  <si>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</si>
  <si>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</si>
  <si>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</si>
  <si>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</si>
  <si>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</si>
  <si>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</si>
  <si>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</si>
  <si>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</si>
  <si>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</si>
  <si>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</si>
  <si>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</si>
  <si>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</si>
  <si>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</si>
  <si>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</si>
  <si>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</si>
  <si>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</si>
  <si>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</si>
  <si>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</si>
  <si>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</si>
  <si>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</si>
  <si>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</si>
  <si>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</si>
  <si>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</si>
  <si>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</si>
  <si>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</si>
  <si>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</si>
  <si>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</si>
  <si>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</si>
  <si>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</si>
  <si>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</si>
  <si>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</si>
  <si>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</si>
  <si>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</si>
  <si>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</si>
  <si>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</si>
  <si>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</si>
  <si>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</si>
  <si>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</si>
  <si>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</si>
  <si>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</si>
  <si>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</si>
  <si>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</si>
  <si>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</si>
  <si>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</si>
  <si>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</si>
  <si>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</si>
  <si>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</si>
  <si>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</si>
  <si>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</si>
  <si>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</si>
  <si>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</si>
  <si>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</si>
  <si>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</si>
  <si>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</si>
  <si>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</si>
  <si>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</si>
  <si>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</si>
  <si>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</si>
  <si>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</si>
  <si>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</si>
  <si>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</si>
  <si>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</si>
  <si>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</si>
  <si>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</si>
  <si>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</si>
  <si>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</si>
  <si>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</si>
  <si>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</si>
  <si>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</si>
  <si>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</si>
  <si>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</si>
  <si>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</si>
  <si>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</si>
  <si>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</si>
  <si>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</si>
  <si>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</si>
  <si>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</si>
  <si>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</si>
  <si>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</si>
  <si>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</si>
  <si>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</si>
  <si>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</si>
  <si>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</si>
  <si>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</si>
  <si>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</si>
  <si>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</si>
  <si>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</si>
  <si>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</si>
  <si>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</si>
  <si>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</si>
  <si>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</si>
  <si>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</si>
  <si>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</si>
  <si>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</si>
  <si>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</si>
  <si>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</si>
  <si>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</si>
  <si>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</si>
  <si>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</si>
  <si>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</si>
  <si>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</si>
  <si>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</si>
  <si>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</si>
  <si>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</si>
  <si>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</si>
  <si>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</si>
  <si>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</si>
  <si>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</si>
  <si>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</si>
  <si>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</si>
  <si>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</si>
  <si>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</si>
  <si>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</si>
  <si>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</si>
  <si>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</si>
  <si>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</si>
  <si>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</si>
  <si>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</si>
  <si>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</si>
  <si>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</si>
  <si>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</si>
  <si>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</si>
  <si>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</si>
  <si>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</si>
  <si>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</si>
  <si>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</si>
  <si>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</si>
  <si>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</si>
  <si>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</si>
  <si>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</si>
  <si>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</si>
  <si>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</si>
  <si>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</si>
  <si>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</si>
  <si>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</si>
  <si>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</si>
  <si>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</si>
  <si>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</si>
  <si>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</si>
  <si>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</si>
  <si>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</si>
  <si>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</si>
  <si>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</si>
  <si>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</si>
  <si>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</si>
  <si>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</si>
  <si>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</si>
  <si>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</si>
  <si>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</si>
  <si>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</si>
  <si>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</si>
  <si>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</si>
  <si>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</si>
  <si>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</si>
  <si>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</si>
  <si>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</si>
  <si>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</si>
  <si>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</si>
  <si>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</si>
  <si>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</si>
  <si>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</si>
  <si>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</si>
  <si>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</si>
  <si>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</si>
  <si>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</si>
  <si>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</si>
  <si>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</si>
  <si>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</si>
  <si>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</si>
  <si>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</si>
  <si>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</si>
  <si>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</si>
  <si>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</si>
  <si>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</si>
  <si>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</si>
  <si>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</si>
  <si>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</si>
  <si>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</si>
  <si>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</si>
  <si>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</si>
  <si>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</si>
  <si>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</si>
  <si>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</si>
  <si>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</si>
  <si>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</si>
  <si>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</si>
  <si>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</si>
  <si>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</si>
  <si>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</si>
  <si>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</si>
  <si>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</si>
  <si>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</si>
  <si>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</si>
  <si>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</si>
  <si>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</si>
  <si>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</si>
  <si>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</si>
  <si>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</si>
  <si>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</si>
  <si>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</si>
  <si>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</si>
  <si>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</si>
  <si>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</si>
  <si>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</si>
  <si>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</si>
  <si>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</si>
  <si>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</si>
  <si>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</si>
  <si>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</si>
  <si>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</si>
  <si>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</si>
  <si>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</si>
  <si>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</si>
  <si>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</si>
  <si>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</si>
  <si>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</si>
  <si>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</si>
  <si>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</si>
  <si>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</si>
  <si>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</si>
  <si>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</si>
  <si>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</si>
  <si>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</si>
  <si>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</si>
  <si>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</si>
  <si>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</si>
  <si>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</si>
  <si>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</si>
  <si>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</si>
  <si>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</si>
  <si>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</si>
  <si>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</si>
  <si>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</si>
  <si>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</si>
  <si>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</si>
  <si>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</si>
  <si>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</si>
  <si>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</si>
  <si>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</si>
  <si>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</si>
  <si>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</si>
  <si>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</si>
  <si>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</si>
  <si>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</si>
  <si>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</si>
  <si>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</si>
  <si>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</si>
  <si>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</si>
  <si>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</si>
  <si>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</si>
  <si>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</si>
  <si>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</si>
  <si>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</si>
  <si>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</si>
  <si>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</si>
  <si>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</si>
  <si>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</si>
  <si>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</si>
  <si>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</si>
  <si>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</si>
  <si>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</si>
  <si>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</si>
  <si>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</si>
  <si>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</si>
  <si>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</si>
  <si>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</si>
  <si>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</si>
  <si>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</si>
  <si>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</si>
  <si>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</si>
  <si>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</si>
  <si>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</si>
  <si>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</si>
  <si>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</si>
  <si>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</si>
  <si>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</si>
  <si>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</si>
  <si>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</si>
  <si>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</si>
  <si>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</si>
  <si>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</si>
  <si>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</si>
  <si>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</si>
  <si>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</si>
  <si>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</si>
  <si>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</si>
  <si>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</si>
  <si>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</si>
  <si>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</si>
  <si>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</si>
  <si>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</si>
  <si>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</si>
  <si>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</si>
  <si>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</si>
  <si>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</si>
  <si>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</si>
  <si>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</si>
  <si>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</si>
  <si>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</si>
  <si>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</si>
  <si>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</si>
  <si>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</si>
  <si>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</si>
  <si>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</si>
  <si>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</si>
  <si>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</si>
  <si>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</si>
  <si>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</si>
  <si>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</si>
  <si>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</si>
  <si>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</si>
  <si>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</si>
  <si>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</si>
  <si>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</si>
  <si>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</si>
  <si>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</si>
  <si>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</si>
  <si>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</si>
  <si>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</si>
  <si>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</si>
  <si>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</si>
  <si>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</si>
  <si>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</si>
  <si>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</si>
  <si>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</si>
  <si>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</si>
  <si>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</si>
  <si>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</si>
  <si>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</si>
  <si>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</si>
  <si>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</si>
  <si>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</si>
  <si>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</si>
  <si>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</si>
  <si>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</si>
  <si>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</si>
  <si>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</si>
  <si>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</si>
  <si>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</si>
  <si>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</si>
  <si>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</si>
  <si>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</si>
  <si>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</si>
  <si>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</si>
  <si>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</si>
  <si>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</si>
  <si>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</si>
  <si>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</si>
  <si>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</si>
  <si>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</si>
  <si>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</si>
  <si>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</si>
  <si>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</si>
  <si>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</si>
  <si>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</si>
  <si>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</si>
  <si>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</si>
  <si>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</si>
  <si>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</si>
  <si>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</si>
  <si>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</si>
  <si>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</si>
  <si>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</si>
  <si>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</si>
  <si>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</si>
  <si>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</si>
  <si>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</si>
  <si>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</si>
  <si>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</si>
  <si>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</si>
  <si>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</si>
  <si>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</si>
  <si>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</si>
  <si>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</si>
  <si>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</si>
  <si>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</si>
  <si>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</si>
  <si>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</si>
  <si>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</si>
  <si>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</si>
  <si>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</si>
  <si>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</si>
  <si>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</si>
  <si>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</si>
  <si>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</si>
  <si>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</si>
  <si>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</si>
  <si>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</si>
  <si>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</si>
  <si>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</si>
  <si>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</si>
  <si>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</si>
  <si>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</si>
  <si>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</si>
  <si>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</si>
  <si>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</si>
  <si>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</si>
  <si>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</si>
  <si>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</si>
  <si>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</si>
  <si>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</si>
  <si>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</si>
  <si>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</si>
  <si>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</si>
  <si>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</si>
  <si>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</si>
  <si>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</si>
  <si>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</si>
  <si>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</si>
  <si>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</si>
  <si>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</si>
  <si>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</si>
  <si>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</si>
  <si>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</si>
  <si>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</si>
  <si>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</si>
  <si>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</si>
  <si>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</si>
  <si>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</si>
  <si>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</si>
  <si>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</si>
  <si>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</si>
  <si>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</si>
  <si>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</si>
  <si>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</si>
  <si>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</si>
  <si>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</si>
  <si>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</si>
  <si>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</si>
  <si>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</si>
  <si>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</si>
  <si>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</si>
  <si>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</si>
  <si>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</si>
  <si>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</si>
  <si>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</si>
  <si>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</si>
  <si>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</si>
  <si>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</si>
  <si>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</si>
  <si>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</si>
  <si>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</si>
  <si>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</si>
  <si>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</si>
  <si>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</si>
  <si>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</si>
  <si>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</si>
  <si>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</si>
  <si>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</si>
  <si>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</si>
  <si>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</si>
  <si>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</si>
  <si>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</si>
  <si>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</si>
  <si>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</si>
  <si>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</si>
  <si>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</si>
  <si>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</si>
  <si>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</si>
  <si>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</si>
  <si>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</si>
  <si>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</si>
  <si>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</si>
  <si>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</si>
  <si>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</si>
  <si>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</si>
  <si>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</si>
  <si>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</si>
  <si>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</si>
  <si>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</si>
  <si>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</si>
  <si>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</si>
  <si>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</si>
  <si>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</si>
  <si>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</si>
  <si>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</si>
  <si>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</si>
  <si>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</si>
  <si>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</si>
  <si>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</si>
  <si>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</si>
  <si>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</si>
  <si>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</si>
  <si>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</si>
  <si>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</si>
  <si>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</si>
  <si>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</si>
  <si>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</si>
  <si>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</si>
  <si>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</si>
  <si>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</si>
  <si>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</si>
  <si>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</si>
  <si>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</si>
  <si>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</si>
  <si>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</si>
  <si>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</si>
  <si>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</si>
  <si>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</si>
  <si>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</si>
  <si>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</si>
  <si>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</si>
  <si>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</si>
  <si>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</si>
  <si>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</si>
  <si>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</si>
  <si>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</si>
  <si>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</si>
  <si>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</si>
  <si>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</si>
  <si>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</si>
  <si>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</si>
  <si>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</si>
  <si>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</si>
  <si>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</si>
  <si>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</si>
  <si>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</si>
  <si>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</si>
  <si>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</si>
  <si>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</si>
  <si>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</si>
  <si>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</si>
  <si>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</si>
  <si>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</si>
  <si>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</si>
  <si>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</si>
  <si>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</si>
  <si>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</si>
  <si>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</si>
  <si>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</si>
  <si>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</si>
  <si>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</si>
  <si>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</si>
  <si>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</si>
  <si>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</si>
  <si>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</si>
  <si>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</si>
  <si>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</si>
  <si>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</si>
  <si>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</si>
  <si>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</si>
  <si>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</si>
  <si>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</si>
  <si>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</si>
  <si>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</si>
  <si>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</si>
  <si>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</si>
  <si>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</si>
  <si>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</si>
  <si>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</si>
  <si>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</si>
  <si>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</si>
  <si>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</si>
  <si>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</si>
  <si>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</si>
  <si>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</si>
  <si>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</si>
  <si>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</si>
  <si>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</si>
  <si>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</si>
  <si>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</si>
  <si>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</si>
  <si>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</si>
  <si>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</si>
  <si>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</si>
  <si>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</si>
  <si>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</si>
  <si>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</si>
  <si>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</si>
  <si>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</si>
  <si>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</si>
  <si>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</si>
  <si>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</si>
  <si>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</si>
  <si>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</si>
  <si>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</si>
  <si>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</si>
  <si>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</si>
  <si>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</si>
  <si>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</si>
  <si>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</si>
  <si>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</si>
  <si>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</si>
  <si>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</si>
  <si>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</si>
  <si>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</si>
  <si>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</si>
  <si>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</si>
  <si>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</si>
  <si>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</si>
  <si>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</si>
  <si>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</si>
  <si>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</si>
  <si>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</si>
  <si>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</si>
  <si>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</si>
  <si>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</si>
  <si>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</si>
  <si>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</si>
  <si>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</si>
  <si>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</si>
  <si>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</si>
  <si>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</si>
  <si>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</si>
  <si>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</si>
  <si>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</si>
  <si>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</si>
  <si>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</si>
  <si>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</si>
  <si>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</si>
  <si>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</si>
  <si>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</si>
  <si>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</si>
  <si>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</si>
  <si>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</si>
  <si>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</si>
  <si>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</si>
  <si>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</si>
  <si>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</si>
  <si>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</si>
  <si>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</si>
  <si>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</si>
  <si>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</si>
  <si>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</si>
  <si>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</si>
  <si>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</si>
  <si>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</si>
  <si>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</si>
  <si>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</si>
  <si>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</si>
  <si>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</si>
  <si>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</si>
  <si>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</si>
  <si>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</si>
  <si>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</si>
  <si>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</si>
  <si>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</si>
  <si>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</si>
  <si>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</si>
  <si>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</si>
  <si>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</si>
  <si>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</si>
  <si>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</si>
  <si>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</si>
  <si>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</si>
  <si>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</si>
  <si>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</si>
  <si>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</si>
  <si>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</si>
  <si>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</si>
  <si>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</si>
  <si>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</si>
  <si>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</si>
  <si>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</si>
  <si>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</si>
  <si>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</si>
  <si>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</si>
  <si>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</si>
  <si>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</si>
  <si>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</si>
  <si>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</si>
  <si>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</si>
  <si>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</si>
  <si>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</si>
  <si>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</si>
  <si>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</si>
  <si>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</si>
  <si>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</si>
  <si>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</si>
  <si>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</si>
  <si>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</si>
  <si>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</si>
  <si>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</si>
  <si>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</si>
  <si>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</si>
  <si>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</si>
  <si>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</si>
  <si>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</si>
  <si>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</si>
  <si>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</si>
  <si>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</si>
  <si>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</si>
  <si>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</si>
  <si>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</si>
  <si>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</si>
  <si>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</si>
  <si>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</si>
  <si>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</si>
  <si>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</si>
  <si>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</si>
  <si>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</si>
  <si>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</si>
  <si>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</si>
  <si>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</si>
  <si>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</si>
  <si>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</si>
  <si>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</si>
  <si>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</si>
  <si>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</si>
  <si>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</si>
  <si>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</si>
  <si>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</si>
  <si>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</si>
  <si>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</si>
  <si>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</si>
  <si>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</si>
  <si>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</si>
  <si>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</si>
  <si>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</si>
  <si>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</si>
  <si>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</si>
  <si>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</si>
  <si>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</si>
  <si>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</si>
  <si>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</si>
  <si>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</si>
  <si>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</si>
  <si>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</si>
  <si>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</si>
  <si>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</si>
  <si>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</si>
  <si>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</si>
  <si>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</si>
  <si>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</si>
  <si>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</si>
  <si>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</si>
  <si>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</si>
  <si>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</si>
  <si>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</si>
  <si>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</si>
  <si>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</si>
  <si>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</si>
  <si>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</si>
  <si>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</si>
  <si>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</si>
  <si>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</si>
  <si>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</si>
  <si>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</si>
  <si>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</si>
  <si>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</si>
  <si>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</si>
  <si>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</si>
  <si>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</si>
  <si>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</si>
  <si>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</si>
  <si>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</si>
  <si>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</si>
  <si>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</si>
  <si>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</si>
  <si>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</si>
  <si>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</si>
  <si>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</si>
  <si>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</si>
  <si>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</si>
  <si>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</si>
  <si>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</si>
  <si>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</si>
  <si>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</si>
  <si>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</si>
  <si>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</si>
  <si>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</si>
  <si>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</si>
  <si>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</si>
  <si>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</si>
  <si>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</si>
  <si>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</si>
  <si>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</si>
  <si>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</si>
  <si>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</si>
  <si>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</si>
  <si>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</si>
  <si>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</si>
  <si>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</si>
  <si>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</si>
  <si>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</si>
  <si>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</si>
  <si>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</si>
  <si>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</si>
  <si>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</si>
  <si>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</si>
  <si>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</si>
  <si>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</si>
  <si>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</si>
  <si>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</si>
  <si>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</si>
  <si>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</si>
  <si>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</si>
  <si>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</si>
  <si>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</si>
  <si>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</si>
  <si>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</si>
  <si>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</si>
  <si>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</si>
  <si>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</si>
  <si>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</si>
  <si>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</si>
  <si>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</si>
  <si>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</si>
  <si>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</si>
  <si>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</si>
  <si>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</si>
  <si>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</si>
  <si>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</si>
  <si>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</si>
  <si>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</si>
  <si>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</si>
  <si>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</si>
  <si>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</si>
  <si>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</si>
  <si>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</si>
  <si>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</si>
  <si>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</si>
  <si>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</si>
  <si>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</si>
  <si>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</si>
  <si>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</si>
  <si>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</si>
  <si>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</si>
  <si>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</si>
  <si>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</si>
  <si>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</si>
  <si>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</si>
  <si>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</si>
  <si>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</si>
  <si>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</si>
  <si>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</si>
  <si>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</si>
  <si>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</si>
  <si>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</si>
  <si>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</si>
  <si>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</si>
  <si>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</si>
  <si>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</si>
  <si>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</si>
  <si>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</si>
  <si>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</si>
  <si>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</si>
  <si>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</si>
  <si>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</si>
  <si>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</si>
  <si>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</si>
  <si>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</si>
  <si>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</si>
  <si>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</si>
  <si>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</si>
  <si>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</si>
  <si>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</si>
  <si>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</si>
  <si>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</si>
  <si>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</si>
  <si>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</si>
  <si>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</si>
  <si>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</si>
  <si>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</si>
  <si>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</si>
  <si>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</si>
  <si>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</si>
  <si>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</si>
  <si>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</si>
  <si>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</si>
  <si>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</si>
  <si>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</si>
  <si>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</si>
  <si>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</si>
  <si>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</si>
  <si>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</si>
  <si>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</si>
  <si>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</si>
  <si>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</si>
  <si>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</si>
  <si>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</si>
  <si>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</si>
  <si>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</si>
  <si>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</si>
  <si>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</si>
  <si>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</si>
  <si>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</si>
  <si>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</si>
  <si>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</si>
  <si>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</si>
  <si>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</si>
  <si>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</si>
  <si>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</si>
  <si>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</si>
  <si>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</si>
  <si>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</si>
  <si>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</si>
  <si>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</si>
  <si>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</si>
  <si>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</si>
  <si>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</si>
  <si>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</si>
  <si>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</si>
  <si>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</si>
  <si>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</si>
  <si>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</si>
  <si>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</si>
  <si>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</si>
  <si>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</si>
  <si>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</si>
  <si>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</si>
  <si>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</si>
  <si>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</si>
  <si>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</si>
  <si>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</si>
  <si>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</si>
  <si>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</si>
  <si>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</si>
  <si>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</si>
  <si>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</si>
  <si>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</si>
  <si>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</si>
  <si>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</si>
  <si>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</si>
  <si>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</si>
  <si>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</si>
  <si>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</si>
  <si>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</si>
  <si>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</si>
  <si>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</si>
  <si>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</si>
  <si>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</si>
  <si>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</si>
  <si>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</si>
  <si>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</si>
  <si>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</si>
  <si>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</si>
  <si>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</si>
  <si>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</si>
  <si>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</si>
  <si>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</si>
  <si>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</si>
  <si>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</si>
  <si>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</si>
  <si>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</si>
  <si>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</si>
  <si>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</si>
  <si>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</si>
  <si>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</si>
  <si>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</si>
  <si>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</si>
  <si>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</si>
  <si>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</si>
  <si>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</si>
  <si>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</si>
  <si>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</si>
  <si>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</si>
  <si>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</si>
  <si>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</si>
  <si>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</si>
  <si>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</si>
  <si>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</si>
  <si>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</si>
  <si>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</si>
  <si>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</si>
  <si>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</si>
  <si>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</si>
  <si>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</si>
  <si>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</si>
  <si>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</si>
  <si>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</si>
  <si>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</si>
  <si>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</si>
  <si>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</si>
  <si>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</si>
  <si>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</si>
  <si>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</si>
  <si>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</si>
  <si>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</si>
  <si>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</si>
  <si>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</si>
  <si>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</si>
  <si>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</si>
  <si>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</si>
  <si>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</si>
  <si>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</si>
  <si>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</si>
  <si>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</si>
  <si>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</si>
  <si>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</si>
  <si>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</si>
  <si>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</si>
  <si>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</si>
  <si>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</si>
  <si>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</si>
  <si>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</si>
  <si>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</si>
  <si>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</si>
  <si>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</si>
  <si>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</si>
  <si>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</si>
  <si>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</si>
  <si>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</si>
  <si>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</si>
  <si>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</si>
  <si>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</si>
  <si>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</si>
  <si>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</si>
  <si>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</si>
  <si>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</si>
  <si>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</si>
  <si>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</si>
  <si>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</si>
  <si>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</si>
  <si>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</si>
  <si>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</si>
  <si>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</si>
  <si>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</si>
  <si>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</si>
  <si>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</si>
  <si>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</si>
  <si>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</si>
  <si>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</si>
  <si>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</si>
  <si>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</si>
  <si>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</si>
  <si>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</si>
  <si>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</si>
  <si>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</si>
  <si>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</si>
  <si>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</si>
  <si>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</si>
  <si>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</si>
  <si>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</si>
  <si>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</si>
  <si>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</si>
  <si>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</si>
  <si>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</si>
  <si>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</si>
  <si>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</si>
  <si>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</si>
  <si>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</si>
  <si>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</si>
  <si>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</si>
  <si>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</si>
  <si>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</si>
  <si>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</si>
  <si>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</si>
  <si>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</si>
  <si>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</si>
  <si>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</si>
  <si>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</si>
  <si>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</si>
  <si>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</si>
  <si>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</si>
  <si>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</si>
  <si>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</si>
  <si>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</si>
  <si>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</si>
  <si>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</si>
  <si>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</si>
  <si>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</si>
  <si>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</si>
  <si>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</si>
  <si>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</si>
  <si>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</si>
  <si>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</si>
  <si>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</si>
  <si>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</si>
  <si>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</si>
  <si>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</si>
  <si>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</si>
  <si>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</si>
  <si>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</si>
  <si>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</si>
  <si>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</si>
  <si>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</si>
  <si>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</si>
  <si>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</si>
  <si>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</si>
  <si>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</si>
  <si>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</si>
  <si>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</si>
  <si>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</si>
  <si>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</si>
  <si>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</si>
  <si>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</si>
  <si>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</si>
  <si>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</si>
  <si>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</si>
  <si>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</si>
  <si>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</si>
  <si>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</si>
  <si>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</si>
  <si>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</si>
  <si>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</si>
  <si>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</si>
  <si>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</si>
  <si>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</si>
  <si>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</si>
  <si>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</si>
  <si>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</si>
  <si>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</si>
  <si>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</si>
  <si>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</si>
  <si>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</si>
  <si>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</si>
  <si>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</si>
  <si>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</si>
  <si>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</si>
  <si>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</si>
  <si>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</si>
  <si>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</si>
  <si>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</si>
  <si>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</si>
  <si>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</si>
  <si>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</si>
  <si>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</si>
  <si>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</si>
  <si>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</si>
  <si>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</si>
  <si>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</si>
  <si>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</si>
  <si>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</si>
  <si>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</si>
  <si>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</si>
  <si>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</si>
  <si>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</si>
  <si>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</si>
  <si>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</si>
  <si>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</si>
  <si>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</si>
  <si>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</si>
  <si>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</si>
  <si>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</si>
  <si>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</si>
  <si>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</si>
  <si>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</si>
  <si>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</si>
  <si>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</si>
  <si>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</si>
  <si>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</si>
  <si>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</si>
  <si>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</si>
  <si>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</si>
  <si>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</si>
  <si>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</si>
  <si>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</si>
  <si>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</si>
  <si>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</si>
  <si>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</si>
  <si>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</si>
  <si>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</si>
  <si>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</si>
  <si>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</si>
  <si>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</si>
  <si>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</si>
  <si>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</si>
  <si>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</si>
  <si>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</si>
  <si>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</si>
  <si>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</si>
  <si>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</si>
  <si>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</si>
  <si>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</si>
  <si>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</si>
  <si>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</si>
  <si>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</si>
  <si>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</si>
  <si>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</si>
  <si>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</si>
  <si>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</si>
  <si>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</si>
  <si>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</si>
  <si>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</si>
  <si>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</si>
  <si>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</si>
  <si>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</si>
  <si>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</si>
  <si>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</si>
  <si>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</si>
  <si>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</si>
  <si>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</si>
  <si>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</si>
  <si>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</si>
  <si>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</si>
  <si>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</si>
  <si>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</si>
  <si>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</si>
  <si>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</si>
  <si>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</si>
  <si>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</si>
  <si>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</si>
  <si>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</si>
  <si>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</si>
  <si>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</si>
  <si>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</si>
  <si>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</si>
  <si>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</si>
  <si>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</si>
  <si>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</si>
  <si>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</si>
  <si>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</si>
  <si>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</si>
  <si>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</si>
  <si>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</si>
  <si>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</si>
  <si>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</si>
  <si>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</si>
  <si>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</si>
  <si>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</si>
  <si>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</si>
  <si>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</si>
  <si>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</si>
  <si>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</si>
  <si>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</si>
  <si>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</si>
  <si>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</si>
  <si>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</si>
  <si>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</si>
  <si>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</si>
  <si>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</si>
  <si>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</si>
  <si>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</si>
  <si>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</si>
  <si>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</si>
  <si>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</si>
  <si>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</si>
  <si>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</si>
  <si>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</si>
  <si>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</si>
  <si>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</si>
  <si>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</si>
  <si>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</si>
  <si>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</si>
  <si>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</si>
  <si>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</si>
  <si>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</si>
  <si>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</si>
  <si>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</si>
  <si>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</si>
  <si>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</si>
  <si>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</si>
  <si>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</si>
  <si>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</si>
  <si>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</si>
  <si>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</si>
  <si>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</si>
  <si>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</si>
  <si>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</si>
  <si>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</si>
  <si>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</si>
  <si>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</si>
  <si>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</si>
  <si>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</si>
  <si>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</si>
  <si>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</si>
  <si>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</si>
  <si>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</si>
  <si>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</si>
  <si>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</si>
  <si>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</si>
  <si>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</si>
  <si>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</si>
  <si>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</si>
  <si>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</si>
  <si>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</si>
  <si>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</si>
  <si>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</si>
  <si>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</si>
  <si>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</si>
  <si>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</si>
  <si>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</si>
  <si>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</si>
  <si>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</si>
  <si>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</si>
  <si>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</si>
  <si>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</si>
  <si>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</si>
  <si>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</si>
  <si>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</si>
  <si>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</si>
  <si>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</si>
  <si>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</si>
  <si>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</si>
  <si>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</si>
  <si>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</si>
  <si>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</si>
  <si>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</si>
  <si>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</si>
  <si>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</si>
  <si>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</si>
  <si>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</si>
  <si>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</si>
  <si>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</si>
  <si>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</si>
  <si>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</si>
  <si>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</si>
  <si>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</si>
  <si>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</si>
  <si>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</si>
  <si>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</si>
  <si>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</si>
  <si>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</si>
  <si>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</si>
  <si>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</si>
  <si>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</si>
  <si>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</si>
  <si>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</si>
  <si>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</si>
  <si>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</si>
  <si>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</si>
  <si>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</si>
  <si>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</si>
  <si>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</si>
  <si>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</si>
  <si>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</si>
  <si>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</si>
  <si>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</si>
  <si>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</si>
  <si>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</si>
  <si>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</si>
  <si>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</si>
  <si>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</si>
  <si>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</si>
  <si>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</si>
  <si>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</si>
  <si>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</si>
  <si>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</si>
  <si>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</si>
  <si>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</si>
  <si>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</si>
  <si>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</si>
  <si>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</si>
  <si>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</si>
  <si>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</si>
  <si>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</si>
  <si>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</si>
  <si>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</si>
  <si>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</si>
  <si>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</si>
  <si>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</si>
  <si>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</si>
  <si>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</si>
  <si>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</si>
  <si>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</si>
  <si>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</si>
  <si>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</si>
  <si>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</si>
  <si>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</si>
  <si>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</si>
  <si>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</si>
  <si>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</si>
  <si>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</si>
  <si>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</si>
  <si>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</si>
  <si>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</si>
  <si>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</si>
  <si>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</si>
  <si>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</si>
  <si>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</si>
  <si>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</si>
  <si>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</si>
  <si>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</si>
  <si>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</si>
  <si>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</si>
  <si>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</si>
  <si>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</si>
  <si>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</si>
  <si>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</si>
  <si>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</si>
  <si>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</si>
  <si>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</si>
  <si>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</si>
  <si>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</si>
  <si>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</si>
  <si>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</si>
  <si>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</si>
  <si>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</si>
  <si>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</si>
  <si>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</si>
  <si>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</si>
  <si>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</si>
  <si>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</si>
  <si>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</si>
  <si>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</si>
  <si>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</si>
  <si>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</si>
  <si>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</si>
  <si>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</si>
  <si>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</si>
  <si>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</si>
  <si>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</si>
  <si>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</si>
  <si>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</si>
  <si>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</si>
  <si>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</si>
  <si>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</si>
  <si>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</si>
  <si>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</si>
  <si>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</si>
  <si>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</si>
  <si>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</si>
  <si>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</si>
  <si>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</si>
  <si>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</si>
  <si>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</si>
  <si>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</si>
  <si>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</si>
  <si>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</si>
  <si>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</si>
  <si>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</si>
  <si>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</si>
  <si>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</si>
  <si>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</si>
  <si>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</si>
  <si>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</si>
  <si>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</si>
  <si>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</si>
  <si>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</si>
  <si>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</si>
  <si>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</si>
  <si>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</si>
  <si>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</si>
  <si>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</si>
  <si>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</si>
  <si>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</si>
  <si>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</si>
  <si>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</si>
  <si>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</si>
  <si>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</si>
  <si>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</si>
  <si>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</si>
  <si>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</si>
  <si>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</si>
  <si>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</si>
  <si>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</si>
  <si>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</si>
  <si>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</si>
  <si>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</si>
  <si>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</si>
  <si>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</si>
  <si>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</si>
  <si>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</si>
  <si>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</si>
  <si>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</si>
  <si>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</si>
  <si>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</si>
  <si>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</si>
  <si>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</si>
  <si>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</si>
  <si>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</si>
  <si>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</si>
  <si>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</si>
  <si>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</si>
  <si>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</si>
  <si>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</si>
  <si>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</si>
  <si>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</si>
  <si>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</si>
  <si>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</si>
  <si>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</si>
  <si>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</si>
  <si>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</si>
  <si>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</si>
  <si>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</si>
  <si>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</si>
  <si>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</si>
  <si>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</si>
  <si>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</si>
  <si>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</si>
  <si>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</si>
  <si>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</si>
  <si>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</si>
  <si>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</si>
  <si>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</si>
  <si>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</si>
  <si>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</si>
  <si>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</si>
  <si>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</si>
  <si>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</si>
  <si>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</si>
  <si>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</si>
  <si>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</si>
  <si>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</si>
  <si>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</si>
  <si>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</si>
  <si>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</si>
  <si>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</si>
  <si>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</si>
  <si>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</si>
  <si>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</si>
  <si>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</si>
  <si>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</si>
  <si>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</si>
  <si>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</si>
  <si>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</si>
  <si>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</si>
  <si>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</si>
  <si>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</si>
  <si>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</si>
  <si>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</si>
  <si>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</si>
  <si>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</si>
  <si>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</si>
  <si>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</si>
  <si>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</si>
  <si>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</si>
  <si>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</si>
  <si>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</si>
  <si>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</si>
  <si>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</si>
  <si>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</si>
  <si>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</si>
  <si>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</si>
  <si>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</si>
  <si>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</si>
  <si>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</si>
  <si>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</si>
  <si>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</si>
  <si>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</si>
  <si>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</si>
  <si>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</si>
  <si>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</si>
  <si>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</si>
  <si>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</si>
  <si>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</si>
  <si>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</si>
  <si>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</si>
  <si>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</si>
  <si>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</si>
  <si>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</si>
  <si>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</si>
  <si>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</si>
  <si>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</si>
  <si>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</si>
  <si>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</si>
  <si>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</si>
  <si>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</si>
  <si>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</si>
  <si>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</si>
  <si>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</si>
  <si>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</si>
  <si>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</si>
  <si>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</si>
  <si>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</si>
  <si>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</si>
  <si>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</si>
  <si>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</si>
  <si>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</si>
  <si>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</si>
  <si>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</si>
  <si>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</si>
  <si>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</si>
  <si>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</si>
  <si>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</si>
  <si>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</si>
  <si>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</si>
  <si>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</si>
  <si>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</si>
  <si>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</si>
  <si>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</si>
  <si>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</si>
  <si>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</si>
  <si>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</si>
  <si>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</si>
  <si>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</si>
  <si>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</si>
  <si>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</si>
  <si>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</si>
  <si>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</si>
  <si>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</si>
  <si>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</si>
  <si>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</si>
  <si>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</si>
  <si>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</si>
  <si>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</si>
  <si>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</si>
  <si>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</si>
  <si>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</si>
  <si>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</si>
  <si>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</si>
  <si>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</si>
  <si>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</si>
  <si>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</si>
  <si>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</si>
  <si>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</si>
  <si>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</si>
  <si>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</si>
  <si>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</si>
  <si>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</si>
  <si>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</si>
  <si>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</si>
  <si>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</si>
  <si>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</si>
  <si>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</si>
  <si>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</si>
  <si>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</si>
  <si>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</si>
  <si>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</si>
  <si>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</si>
  <si>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</si>
  <si>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</si>
  <si>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</si>
  <si>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</si>
  <si>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</si>
  <si>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</si>
  <si>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</si>
  <si>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</si>
  <si>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</si>
  <si>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</si>
  <si>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</si>
  <si>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</si>
  <si>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</si>
  <si>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</si>
  <si>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</si>
  <si>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</si>
  <si>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</si>
  <si>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</si>
  <si>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</si>
  <si>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</si>
  <si>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</si>
  <si>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</si>
  <si>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</si>
  <si>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</si>
  <si>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</si>
  <si>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</si>
  <si>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</si>
  <si>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</si>
  <si>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</si>
  <si>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</si>
  <si>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</si>
  <si>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</si>
  <si>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</si>
  <si>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</si>
  <si>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</si>
  <si>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</si>
  <si>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</si>
  <si>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</si>
  <si>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</si>
  <si>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</si>
  <si>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</si>
  <si>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</si>
  <si>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</si>
  <si>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</si>
  <si>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</si>
  <si>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</si>
  <si>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</si>
  <si>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</si>
  <si>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</si>
  <si>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</si>
  <si>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</si>
  <si>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</si>
  <si>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</si>
  <si>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</si>
  <si>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</si>
  <si>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</si>
  <si>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</si>
  <si>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</si>
  <si>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</si>
  <si>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</si>
  <si>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</si>
  <si>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</si>
  <si>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</si>
  <si>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</si>
  <si>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</si>
  <si>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</si>
  <si>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</si>
  <si>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</si>
  <si>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</si>
  <si>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</si>
  <si>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</si>
  <si>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</si>
  <si>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</si>
  <si>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</si>
  <si>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</si>
  <si>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</si>
  <si>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</si>
  <si>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</si>
  <si>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</si>
  <si>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</si>
  <si>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</si>
  <si>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</si>
  <si>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</si>
  <si>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</si>
  <si>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</si>
  <si>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</si>
  <si>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</si>
  <si>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</si>
  <si>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</si>
  <si>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</si>
  <si>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</si>
  <si>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</si>
  <si>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</si>
  <si>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</si>
  <si>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</si>
  <si>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</si>
  <si>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</si>
  <si>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</si>
  <si>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</si>
  <si>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</si>
  <si>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</si>
  <si>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</si>
  <si>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</si>
  <si>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</si>
  <si>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</si>
  <si>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</si>
  <si>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</si>
  <si>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</si>
  <si>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</si>
  <si>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</si>
  <si>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</si>
  <si>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</si>
  <si>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</si>
  <si>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</si>
  <si>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</si>
  <si>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</si>
  <si>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</si>
  <si>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</si>
  <si>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</si>
  <si>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</si>
  <si>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</si>
  <si>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</si>
  <si>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</si>
  <si>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</si>
  <si>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</si>
  <si>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</si>
  <si>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</si>
  <si>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</si>
  <si>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</si>
  <si>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</si>
  <si>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</si>
  <si>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</si>
  <si>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</si>
  <si>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</si>
  <si>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</si>
  <si>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</si>
  <si>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</si>
  <si>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</si>
  <si>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</si>
  <si>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</si>
  <si>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</si>
  <si>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</si>
  <si>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</si>
  <si>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</si>
  <si>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</si>
  <si>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</si>
  <si>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</si>
  <si>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</si>
  <si>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</si>
  <si>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</si>
  <si>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</si>
  <si>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</si>
  <si>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</si>
  <si>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</si>
  <si>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</si>
  <si>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</si>
  <si>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</si>
  <si>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</si>
  <si>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</si>
  <si>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</si>
  <si>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</si>
  <si>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</si>
  <si>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</si>
  <si>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</si>
  <si>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</si>
  <si>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</si>
  <si>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</si>
  <si>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</si>
  <si>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</si>
  <si>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</si>
  <si>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</si>
  <si>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</si>
  <si>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</si>
  <si>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</si>
  <si>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</si>
  <si>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</si>
  <si>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</si>
  <si>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</si>
  <si>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</si>
  <si>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</si>
  <si>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</si>
  <si>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</si>
  <si>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</si>
  <si>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</si>
  <si>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</si>
  <si>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</si>
  <si>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</si>
  <si>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</si>
  <si>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</si>
  <si>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</si>
  <si>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</si>
  <si>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</si>
  <si>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</si>
  <si>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</si>
  <si>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</si>
  <si>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</si>
  <si>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</si>
  <si>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</si>
  <si>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</si>
  <si>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</si>
  <si>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</si>
  <si>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</si>
  <si>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</si>
  <si>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</si>
  <si>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</si>
  <si>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</si>
  <si>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</si>
  <si>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</si>
  <si>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</si>
  <si>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</si>
  <si>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</si>
  <si>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</si>
  <si>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</si>
  <si>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</si>
  <si>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</si>
  <si>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</si>
  <si>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</si>
  <si>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</si>
  <si>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</si>
  <si>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</si>
  <si>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</si>
  <si>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</si>
  <si>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</si>
  <si>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</si>
  <si>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</si>
  <si>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</si>
  <si>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</si>
  <si>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</si>
  <si>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</si>
  <si>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</si>
  <si>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</si>
  <si>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</si>
  <si>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</si>
  <si>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</si>
  <si>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</si>
  <si>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</si>
  <si>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</si>
  <si>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</si>
  <si>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</si>
  <si>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</si>
  <si>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</si>
  <si>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</si>
  <si>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</si>
  <si>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</si>
  <si>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</si>
  <si>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</si>
  <si>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</si>
  <si>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</si>
  <si>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</si>
  <si>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</si>
  <si>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</si>
  <si>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</si>
  <si>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</si>
  <si>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</si>
  <si>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</si>
  <si>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</si>
  <si>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</si>
  <si>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</si>
  <si>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</si>
  <si>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</si>
  <si>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</si>
  <si>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</si>
  <si>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</si>
  <si>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</si>
  <si>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</si>
  <si>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</si>
  <si>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</si>
  <si>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</si>
  <si>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</si>
  <si>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</si>
  <si>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</si>
  <si>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</si>
  <si>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</si>
  <si>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</si>
  <si>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</si>
  <si>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</si>
  <si>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</si>
  <si>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</si>
  <si>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</si>
  <si>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</si>
  <si>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</si>
  <si>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</si>
  <si>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</si>
  <si>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</si>
  <si>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</si>
  <si>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</si>
  <si>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</si>
  <si>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</si>
  <si>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</si>
  <si>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</si>
  <si>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</si>
  <si>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</si>
  <si>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</si>
  <si>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</si>
  <si>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</si>
  <si>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</si>
  <si>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</si>
  <si>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</si>
  <si>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</si>
  <si>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</si>
  <si>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</si>
  <si>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</si>
  <si>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</si>
  <si>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</si>
  <si>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</si>
  <si>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</si>
  <si>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</si>
  <si>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</si>
  <si>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</si>
  <si>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</si>
  <si>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</si>
  <si>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</si>
  <si>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</si>
  <si>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</si>
  <si>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</si>
  <si>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</si>
  <si>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</si>
  <si>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</si>
  <si>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</si>
  <si>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</si>
  <si>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</si>
  <si>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</si>
  <si>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</si>
  <si>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</si>
  <si>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</si>
  <si>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</si>
  <si>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</si>
  <si>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</si>
  <si>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</si>
  <si>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</si>
  <si>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</si>
  <si>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</si>
  <si>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</si>
  <si>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</si>
  <si>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</si>
  <si>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</si>
  <si>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</si>
  <si>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</si>
  <si>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</si>
  <si>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</si>
  <si>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</si>
  <si>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</si>
  <si>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</si>
  <si>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</si>
  <si>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</si>
  <si>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</si>
  <si>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</si>
  <si>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</si>
  <si>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</si>
  <si>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</si>
  <si>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</si>
  <si>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</si>
  <si>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</si>
  <si>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</si>
  <si>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</si>
  <si>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</si>
  <si>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</si>
  <si>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</si>
  <si>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</si>
  <si>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</si>
  <si>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</si>
  <si>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</si>
  <si>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</si>
  <si>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</si>
  <si>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</si>
  <si>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</si>
  <si>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</si>
  <si>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</si>
  <si>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</si>
  <si>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</si>
  <si>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</si>
  <si>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</si>
  <si>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</si>
  <si>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</si>
  <si>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</si>
  <si>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</si>
  <si>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</si>
  <si>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</si>
  <si>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</si>
  <si>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</si>
  <si>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</si>
  <si>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</si>
  <si>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</si>
  <si>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</si>
  <si>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</si>
  <si>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</si>
  <si>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</si>
  <si>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</si>
  <si>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</si>
  <si>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</si>
  <si>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</si>
  <si>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</si>
  <si>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</si>
  <si>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</si>
  <si>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</si>
  <si>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</si>
  <si>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</si>
  <si>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</si>
  <si>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</si>
  <si>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</si>
  <si>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</si>
  <si>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</si>
  <si>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</si>
  <si>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</si>
  <si>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</si>
  <si>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</si>
  <si>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</si>
  <si>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</si>
  <si>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</si>
  <si>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</si>
  <si>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</si>
  <si>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</si>
  <si>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</si>
  <si>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</si>
  <si>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</si>
  <si>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</si>
  <si>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</si>
  <si>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</si>
  <si>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</si>
  <si>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</si>
  <si>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</si>
  <si>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</si>
  <si>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</si>
  <si>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</si>
  <si>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</si>
  <si>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</si>
  <si>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</si>
  <si>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</si>
  <si>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</si>
  <si>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</si>
  <si>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</si>
  <si>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</si>
  <si>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</si>
  <si>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</si>
  <si>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</si>
  <si>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</si>
  <si>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</si>
  <si>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</si>
  <si>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</si>
  <si>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</si>
  <si>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</si>
  <si>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</si>
  <si>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</si>
  <si>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</si>
  <si>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</si>
  <si>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</si>
  <si>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</si>
  <si>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</si>
  <si>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</si>
  <si>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</si>
  <si>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</si>
  <si>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</si>
  <si>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</si>
  <si>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</si>
  <si>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</si>
  <si>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</si>
  <si>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</si>
  <si>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</si>
  <si>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</si>
  <si>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</si>
  <si>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</si>
  <si>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</si>
  <si>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</si>
  <si>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</si>
  <si>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</si>
  <si>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</si>
  <si>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</si>
  <si>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</si>
  <si>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</si>
  <si>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</si>
  <si>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</si>
  <si>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</si>
  <si>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</si>
  <si>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</si>
  <si>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</si>
  <si>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</si>
  <si>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</si>
  <si>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</si>
  <si>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</si>
  <si>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</si>
  <si>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</si>
  <si>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</si>
  <si>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</si>
  <si>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</si>
  <si>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</si>
  <si>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</si>
  <si>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</si>
  <si>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</si>
  <si>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</si>
  <si>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</si>
  <si>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</si>
  <si>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</si>
  <si>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</si>
  <si>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</si>
  <si>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</si>
  <si>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</si>
  <si>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</si>
  <si>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</si>
  <si>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</si>
  <si>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</si>
  <si>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</si>
  <si>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</si>
  <si>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</si>
  <si>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</si>
  <si>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</si>
  <si>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</si>
  <si>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</si>
  <si>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</si>
  <si>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</si>
  <si>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</si>
  <si>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</si>
  <si>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</si>
  <si>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</si>
  <si>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</si>
  <si>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</si>
  <si>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</si>
  <si>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</si>
  <si>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</si>
  <si>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</si>
  <si>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</si>
  <si>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</si>
  <si>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</si>
  <si>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</si>
  <si>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</si>
  <si>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</si>
  <si>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</si>
  <si>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</si>
  <si>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</si>
  <si>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</si>
  <si>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</si>
  <si>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</si>
  <si>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</si>
  <si>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</si>
  <si>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</si>
  <si>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</si>
  <si>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</si>
  <si>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</si>
  <si>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</si>
  <si>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</si>
  <si>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</si>
  <si>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</si>
  <si>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</si>
  <si>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</si>
  <si>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</si>
  <si>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</si>
  <si>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</si>
  <si>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</si>
  <si>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</si>
  <si>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</si>
  <si>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</si>
  <si>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</si>
  <si>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</si>
  <si>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</si>
  <si>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</si>
  <si>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</si>
  <si>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</si>
  <si>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</si>
  <si>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</si>
  <si>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</si>
  <si>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</si>
  <si>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</si>
  <si>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</si>
  <si>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</si>
  <si>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</si>
  <si>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</si>
  <si>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</si>
  <si>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</si>
  <si>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</si>
  <si>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</si>
  <si>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</si>
  <si>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</si>
  <si>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</si>
  <si>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</si>
  <si>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</si>
  <si>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</si>
  <si>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</si>
  <si>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</si>
  <si>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</si>
  <si>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</si>
  <si>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</si>
  <si>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</si>
  <si>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</si>
  <si>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</si>
  <si>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</si>
  <si>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</si>
  <si>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</si>
  <si>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</si>
  <si>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</si>
  <si>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</si>
  <si>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</si>
  <si>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</si>
  <si>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</si>
  <si>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</si>
  <si>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</si>
  <si>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</si>
  <si>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</si>
  <si>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</si>
  <si>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</si>
  <si>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</si>
  <si>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</si>
  <si>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</si>
  <si>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</si>
  <si>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</si>
  <si>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</si>
  <si>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</si>
  <si>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</si>
  <si>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</si>
  <si>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</si>
  <si>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</si>
  <si>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</si>
  <si>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</si>
  <si>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</si>
  <si>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</si>
  <si>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</si>
  <si>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</si>
  <si>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</si>
  <si>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</si>
  <si>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</si>
  <si>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</si>
  <si>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</si>
  <si>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</si>
  <si>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</si>
  <si>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</si>
  <si>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</si>
  <si>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</si>
  <si>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</si>
  <si>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</si>
  <si>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</si>
  <si>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</si>
  <si>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</si>
  <si>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</si>
  <si>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</si>
  <si>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</si>
  <si>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</si>
  <si>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</si>
  <si>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</si>
  <si>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</si>
  <si>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</si>
  <si>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</si>
  <si>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</si>
  <si>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</si>
  <si>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</si>
  <si>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</si>
  <si>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</si>
  <si>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</si>
  <si>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</si>
  <si>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</si>
  <si>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</si>
  <si>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</si>
  <si>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</si>
  <si>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</si>
  <si>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</si>
  <si>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</si>
  <si>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</si>
  <si>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</si>
  <si>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</si>
  <si>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</si>
  <si>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</si>
  <si>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</si>
  <si>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</si>
  <si>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</si>
  <si>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</si>
  <si>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</si>
  <si>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</si>
  <si>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</si>
  <si>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</si>
  <si>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</si>
  <si>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</si>
  <si>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</si>
  <si>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</si>
  <si>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</si>
  <si>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</si>
  <si>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</si>
  <si>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</si>
  <si>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</si>
  <si>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</si>
  <si>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</si>
  <si>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</si>
  <si>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</si>
  <si>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</si>
  <si>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</si>
  <si>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</si>
  <si>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</si>
  <si>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</si>
  <si>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</si>
  <si>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</si>
  <si>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</si>
  <si>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</si>
  <si>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</si>
  <si>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</si>
  <si>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</si>
  <si>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</si>
  <si>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</si>
  <si>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</si>
  <si>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</si>
  <si>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</si>
  <si>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</si>
  <si>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</si>
  <si>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</si>
  <si>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</si>
  <si>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</si>
  <si>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</si>
  <si>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</si>
  <si>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</si>
  <si>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</si>
  <si>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</si>
  <si>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</si>
  <si>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</si>
  <si>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</si>
  <si>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</si>
  <si>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</si>
  <si>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</si>
  <si>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</si>
  <si>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</si>
  <si>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</si>
  <si>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</si>
  <si>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</si>
  <si>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</si>
  <si>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</si>
  <si>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</si>
  <si>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</si>
  <si>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</si>
  <si>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</si>
  <si>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</si>
  <si>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</si>
  <si>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</si>
  <si>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</si>
  <si>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</si>
  <si>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</si>
  <si>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</si>
  <si>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</si>
  <si>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</si>
  <si>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</si>
  <si>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</si>
  <si>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</si>
  <si>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</si>
  <si>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</si>
  <si>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</si>
  <si>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</si>
  <si>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</si>
  <si>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</si>
  <si>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</si>
  <si>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</si>
  <si>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</si>
  <si>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</si>
  <si>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</si>
  <si>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</si>
  <si>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</si>
  <si>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</si>
  <si>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</si>
  <si>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</si>
  <si>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</si>
  <si>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</si>
  <si>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</si>
  <si>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</si>
  <si>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</si>
  <si>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</si>
  <si>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</si>
  <si>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</si>
  <si>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</si>
  <si>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</si>
  <si>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</si>
  <si>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</si>
  <si>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</si>
  <si>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</si>
  <si>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</si>
  <si>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</si>
  <si>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</si>
  <si>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</si>
  <si>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</si>
  <si>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</si>
  <si>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</si>
  <si>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</si>
  <si>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</si>
  <si>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</si>
  <si>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</si>
  <si>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</si>
  <si>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</si>
  <si>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</si>
  <si>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</si>
  <si>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</si>
  <si>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</si>
  <si>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</si>
  <si>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</si>
  <si>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</si>
  <si>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</si>
  <si>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</si>
  <si>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</si>
  <si>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</si>
  <si>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</si>
  <si>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</si>
  <si>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</si>
  <si>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</si>
  <si>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</si>
  <si>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</si>
  <si>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</si>
  <si>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</si>
  <si>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</si>
  <si>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</si>
  <si>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</si>
  <si>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</si>
  <si>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</si>
  <si>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</si>
  <si>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</si>
  <si>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</si>
  <si>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</si>
  <si>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</si>
  <si>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</si>
  <si>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</si>
  <si>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</si>
  <si>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</si>
  <si>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</si>
  <si>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</si>
  <si>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</si>
  <si>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</si>
  <si>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</si>
  <si>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</si>
  <si>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</si>
  <si>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</si>
  <si>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</si>
  <si>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</si>
  <si>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</si>
  <si>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</si>
  <si>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</si>
  <si>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</si>
  <si>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</si>
  <si>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</si>
  <si>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</si>
  <si>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</si>
  <si>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</si>
  <si>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</si>
  <si>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</si>
  <si>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</si>
  <si>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</si>
  <si>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</si>
  <si>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</si>
  <si>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</si>
  <si>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</si>
  <si>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</si>
  <si>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</si>
  <si>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</si>
  <si>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</si>
  <si>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</si>
  <si>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</si>
  <si>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</si>
  <si>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</si>
  <si>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</si>
  <si>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</si>
  <si>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</si>
  <si>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</si>
  <si>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</si>
  <si>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</si>
  <si>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</si>
  <si>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</si>
  <si>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</si>
  <si>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</si>
  <si>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</si>
  <si>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</si>
  <si>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</si>
  <si>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</si>
  <si>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</si>
  <si>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</si>
  <si>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</si>
  <si>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</si>
  <si>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</si>
  <si>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</si>
  <si>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</si>
  <si>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</si>
  <si>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</si>
  <si>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</si>
  <si>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</si>
  <si>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</si>
  <si>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</si>
  <si>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</si>
  <si>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</si>
  <si>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</si>
  <si>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</si>
  <si>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</si>
  <si>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</si>
  <si>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</si>
  <si>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</si>
  <si>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</si>
  <si>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</si>
  <si>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</si>
  <si>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</si>
  <si>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</si>
  <si>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</si>
  <si>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</si>
  <si>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</si>
  <si>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</si>
  <si>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</si>
  <si>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</si>
  <si>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</si>
  <si>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</si>
  <si>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</si>
  <si>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</si>
  <si>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</si>
  <si>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</si>
  <si>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</si>
  <si>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</si>
  <si>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</si>
  <si>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</si>
  <si>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</si>
  <si>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</si>
  <si>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</si>
  <si>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</si>
  <si>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</si>
  <si>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</si>
  <si>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</si>
  <si>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</si>
  <si>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</si>
  <si>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</si>
  <si>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</si>
  <si>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</si>
  <si>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</si>
  <si>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</si>
  <si>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</si>
  <si>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</si>
  <si>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</si>
  <si>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</si>
  <si>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</si>
  <si>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</si>
  <si>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</si>
  <si>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</si>
  <si>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</si>
  <si>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</si>
  <si>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</si>
  <si>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</si>
  <si>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</si>
  <si>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</si>
  <si>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</si>
  <si>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</si>
  <si>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</si>
  <si>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</si>
  <si>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</si>
  <si>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</si>
  <si>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</si>
  <si>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</si>
  <si>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</si>
  <si>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</si>
  <si>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</si>
  <si>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</si>
  <si>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</si>
  <si>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</si>
  <si>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</si>
  <si>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</si>
  <si>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</si>
  <si>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</si>
  <si>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</si>
  <si>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</si>
  <si>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</si>
  <si>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</si>
  <si>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</si>
  <si>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</si>
  <si>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</si>
  <si>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</si>
  <si>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</si>
  <si>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</si>
  <si>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</si>
  <si>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</si>
  <si>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</si>
  <si>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</si>
  <si>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</si>
  <si>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</si>
  <si>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</si>
  <si>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</si>
  <si>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</si>
  <si>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</si>
  <si>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</si>
  <si>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</si>
  <si>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</si>
  <si>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</si>
  <si>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</si>
  <si>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</si>
  <si>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</si>
  <si>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</si>
  <si>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</si>
  <si>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</si>
  <si>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</si>
  <si>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</si>
  <si>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</si>
  <si>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</si>
  <si>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</si>
  <si>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</si>
  <si>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</si>
  <si>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</si>
  <si>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</si>
  <si>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</si>
  <si>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</si>
  <si>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</si>
  <si>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</si>
  <si>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</si>
  <si>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</si>
  <si>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</si>
  <si>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</si>
  <si>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</si>
  <si>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</si>
  <si>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</si>
  <si>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</si>
  <si>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</si>
  <si>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</si>
  <si>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</si>
  <si>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</si>
  <si>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</si>
  <si>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</si>
  <si>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</si>
  <si>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</si>
  <si>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</si>
  <si>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</si>
  <si>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</si>
  <si>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</si>
  <si>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</si>
  <si>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</si>
  <si>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</si>
  <si>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</si>
  <si>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</si>
  <si>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</si>
  <si>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</si>
  <si>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</si>
  <si>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</si>
  <si>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</si>
  <si>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</si>
  <si>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</si>
  <si>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</si>
  <si>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</si>
  <si>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</si>
  <si>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</si>
  <si>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</si>
  <si>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</si>
  <si>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</si>
  <si>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</si>
  <si>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</si>
  <si>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</si>
  <si>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</si>
  <si>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</si>
  <si>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</si>
  <si>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</si>
  <si>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</si>
  <si>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</si>
  <si>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</si>
  <si>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</si>
  <si>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</si>
  <si>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</si>
  <si>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</si>
  <si>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</si>
  <si>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</si>
  <si>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</si>
  <si>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</si>
  <si>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</si>
  <si>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</si>
  <si>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</si>
  <si>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</si>
  <si>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</si>
  <si>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</si>
  <si>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</si>
  <si>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</si>
  <si>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</si>
  <si>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</si>
  <si>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</si>
  <si>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</si>
  <si>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</si>
  <si>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</si>
  <si>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</si>
  <si>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</si>
  <si>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</si>
  <si>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</si>
  <si>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</si>
  <si>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</si>
  <si>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</si>
  <si>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</si>
  <si>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</si>
  <si>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</si>
  <si>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</si>
  <si>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</si>
  <si>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</si>
  <si>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</si>
  <si>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</si>
  <si>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</si>
  <si>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</si>
  <si>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</si>
  <si>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</si>
  <si>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</si>
  <si>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</si>
  <si>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</si>
  <si>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</si>
  <si>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</si>
  <si>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</si>
  <si>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</si>
  <si>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</si>
  <si>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</si>
  <si>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</si>
  <si>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</si>
  <si>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</si>
  <si>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</si>
  <si>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</si>
  <si>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</si>
  <si>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</si>
  <si>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</si>
  <si>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</si>
  <si>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</si>
  <si>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</si>
  <si>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</si>
  <si>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</si>
  <si>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</si>
  <si>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</si>
  <si>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</si>
  <si>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</si>
  <si>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</si>
  <si>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</si>
  <si>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</si>
  <si>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</si>
  <si>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</si>
  <si>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</si>
  <si>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</si>
  <si>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</si>
  <si>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</si>
  <si>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</si>
  <si>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</si>
  <si>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</si>
  <si>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</si>
  <si>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</si>
  <si>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</si>
  <si>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</si>
  <si>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</si>
  <si>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</si>
  <si>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</si>
  <si>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</si>
  <si>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</si>
  <si>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</si>
  <si>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</si>
  <si>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</si>
  <si>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</si>
  <si>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</si>
  <si>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</si>
  <si>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</si>
  <si>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</si>
  <si>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</si>
  <si>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</si>
  <si>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</si>
  <si>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</si>
  <si>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</si>
  <si>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</si>
  <si>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</si>
  <si>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</si>
  <si>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</si>
  <si>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</si>
  <si>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</si>
  <si>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</si>
  <si>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</si>
  <si>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</si>
  <si>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</si>
  <si>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</si>
  <si>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</si>
  <si>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</si>
  <si>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</si>
  <si>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</si>
  <si>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</si>
  <si>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</si>
  <si>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</si>
  <si>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</si>
  <si>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</si>
  <si>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</si>
  <si>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</si>
  <si>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</si>
  <si>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</si>
  <si>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</si>
  <si>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</si>
  <si>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</si>
  <si>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</si>
  <si>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</si>
  <si>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</si>
  <si>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</si>
  <si>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</si>
  <si>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</si>
  <si>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</si>
  <si>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</si>
  <si>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</si>
  <si>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</si>
  <si>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</si>
  <si>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</si>
  <si>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</si>
  <si>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</si>
  <si>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</si>
  <si>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</si>
  <si>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</si>
  <si>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</si>
  <si>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</si>
  <si>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</si>
  <si>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</si>
  <si>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</si>
  <si>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</si>
  <si>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</si>
  <si>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</si>
  <si>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</si>
  <si>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</si>
  <si>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</si>
  <si>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</si>
  <si>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</si>
  <si>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</si>
  <si>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</si>
  <si>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</si>
  <si>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</si>
  <si>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</si>
  <si>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</si>
  <si>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</si>
  <si>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</si>
  <si>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</si>
  <si>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</si>
  <si>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</si>
  <si>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</si>
  <si>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</si>
  <si>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</si>
  <si>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</si>
  <si>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</si>
  <si>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</si>
  <si>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</si>
  <si>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</si>
  <si>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</si>
  <si>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</si>
  <si>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</si>
  <si>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</si>
  <si>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</si>
  <si>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</si>
  <si>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</si>
  <si>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</si>
  <si>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</si>
  <si>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</si>
  <si>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</si>
  <si>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</si>
  <si>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</si>
  <si>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</si>
  <si>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</si>
  <si>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</si>
  <si>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</si>
  <si>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</si>
  <si>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</si>
  <si>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</si>
  <si>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</si>
  <si>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</si>
  <si>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</si>
  <si>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</si>
  <si>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</si>
  <si>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</si>
  <si>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</si>
  <si>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</si>
  <si>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</si>
  <si>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</si>
  <si>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</si>
  <si>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</si>
  <si>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</si>
  <si>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</si>
  <si>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</si>
  <si>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</si>
  <si>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</si>
  <si>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</si>
  <si>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</si>
  <si>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</si>
  <si>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</si>
  <si>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</si>
  <si>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</si>
  <si>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</si>
  <si>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</si>
  <si>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</si>
  <si>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</si>
  <si>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</si>
  <si>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</si>
  <si>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</si>
  <si>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</si>
  <si>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</si>
  <si>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</si>
  <si>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</si>
  <si>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</si>
  <si>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</si>
  <si>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</si>
  <si>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</si>
  <si>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</si>
  <si>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</si>
  <si>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</si>
  <si>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</si>
  <si>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</si>
  <si>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</si>
  <si>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</si>
  <si>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</si>
  <si>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</si>
  <si>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</si>
  <si>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</si>
  <si>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</si>
  <si>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</si>
  <si>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</si>
  <si>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</si>
  <si>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</si>
  <si>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</si>
  <si>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</si>
  <si>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</si>
  <si>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</si>
  <si>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</si>
  <si>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</si>
  <si>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</si>
  <si>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</si>
  <si>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</si>
  <si>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</si>
  <si>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</si>
  <si>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</si>
  <si>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</si>
  <si>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</si>
  <si>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</si>
  <si>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</si>
  <si>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</si>
  <si>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</si>
  <si>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</si>
  <si>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</si>
  <si>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</si>
  <si>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</si>
  <si>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</si>
  <si>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</si>
  <si>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</si>
  <si>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</si>
  <si>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</si>
  <si>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</si>
  <si>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</si>
  <si>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</si>
  <si>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</si>
  <si>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</si>
  <si>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</si>
  <si>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</si>
  <si>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</si>
  <si>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</si>
  <si>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</si>
  <si>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</si>
  <si>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</si>
  <si>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</si>
  <si>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</si>
  <si>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</si>
  <si>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</si>
  <si>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</si>
  <si>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</si>
  <si>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</si>
  <si>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</si>
  <si>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</si>
  <si>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</si>
  <si>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</si>
  <si>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</si>
  <si>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</si>
  <si>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</si>
  <si>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</si>
  <si>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</si>
  <si>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</si>
  <si>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</si>
  <si>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</si>
  <si>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</si>
  <si>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</si>
  <si>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</si>
  <si>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</si>
  <si>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</si>
  <si>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</si>
  <si>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</si>
  <si>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</si>
  <si>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</si>
  <si>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</si>
  <si>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</si>
  <si>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</si>
  <si>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</si>
  <si>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</si>
  <si>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</si>
  <si>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</si>
  <si>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</si>
  <si>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</si>
  <si>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</si>
  <si>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</si>
  <si>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</si>
  <si>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</si>
  <si>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</si>
  <si>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</si>
  <si>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</si>
  <si>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</si>
  <si>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</si>
  <si>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</si>
  <si>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</si>
  <si>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</si>
  <si>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</si>
  <si>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</si>
  <si>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</si>
  <si>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</si>
  <si>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</si>
  <si>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</si>
  <si>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</si>
  <si>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</si>
  <si>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</si>
  <si>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</si>
  <si>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</si>
  <si>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</si>
  <si>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</si>
  <si>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</si>
  <si>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</si>
  <si>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</si>
  <si>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</si>
  <si>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</si>
  <si>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</si>
  <si>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</si>
  <si>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</si>
  <si>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</si>
  <si>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</si>
  <si>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</si>
  <si>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</si>
  <si>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</si>
  <si>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</si>
  <si>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</si>
  <si>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</si>
  <si>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</si>
  <si>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</si>
  <si>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</si>
  <si>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</si>
  <si>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</si>
  <si>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</si>
  <si>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</si>
  <si>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</si>
  <si>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</si>
  <si>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</si>
  <si>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</si>
  <si>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</si>
  <si>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</si>
  <si>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</si>
  <si>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</si>
  <si>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</si>
  <si>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</si>
  <si>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</si>
  <si>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</si>
  <si>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</si>
  <si>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</si>
  <si>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</si>
  <si>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</si>
  <si>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</si>
  <si>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</si>
  <si>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</si>
  <si>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</si>
  <si>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</si>
  <si>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</si>
  <si>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</si>
  <si>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</si>
  <si>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</si>
  <si>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</si>
  <si>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</si>
  <si>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</si>
  <si>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</si>
  <si>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</si>
  <si>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</si>
  <si>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</si>
  <si>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</si>
  <si>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</si>
  <si>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</si>
  <si>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</si>
  <si>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</si>
  <si>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</si>
  <si>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</si>
  <si>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</si>
  <si>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</si>
  <si>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</si>
  <si>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</si>
  <si>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</si>
  <si>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</si>
  <si>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</si>
  <si>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</si>
  <si>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</si>
  <si>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</si>
  <si>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</si>
  <si>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</si>
  <si>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</si>
  <si>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</si>
  <si>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</si>
  <si>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</si>
  <si>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</si>
  <si>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</si>
  <si>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</si>
  <si>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</si>
  <si>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</si>
  <si>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</si>
  <si>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</si>
  <si>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</si>
  <si>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</si>
  <si>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</si>
  <si>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</si>
  <si>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</si>
  <si>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</si>
  <si>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</si>
  <si>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</si>
  <si>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</si>
  <si>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</si>
  <si>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</si>
  <si>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</si>
  <si>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</si>
  <si>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</si>
  <si>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</si>
  <si>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</si>
  <si>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</si>
  <si>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</si>
  <si>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</si>
  <si>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</si>
  <si>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</si>
  <si>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</si>
  <si>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</si>
  <si>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</si>
  <si>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</si>
  <si>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</si>
  <si>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</si>
  <si>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</si>
  <si>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</si>
  <si>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</si>
  <si>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</si>
  <si>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</si>
  <si>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</si>
  <si>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</si>
  <si>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</si>
  <si>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</si>
  <si>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</si>
  <si>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</si>
  <si>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</si>
  <si>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</si>
  <si>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</si>
  <si>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</si>
  <si>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</si>
  <si>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</si>
  <si>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</si>
  <si>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</si>
  <si>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</si>
  <si>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</si>
  <si>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</si>
  <si>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</si>
  <si>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</si>
  <si>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</si>
  <si>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</si>
  <si>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</si>
  <si>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</si>
  <si>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</si>
  <si>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</si>
  <si>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</si>
  <si>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</si>
  <si>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</si>
  <si>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</si>
  <si>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</si>
  <si>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</si>
  <si>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</si>
  <si>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</si>
  <si>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</si>
  <si>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</si>
  <si>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</si>
  <si>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</si>
  <si>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</si>
  <si>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</si>
  <si>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</si>
  <si>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</si>
  <si>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</si>
  <si>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</si>
  <si>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</si>
  <si>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</si>
  <si>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</si>
  <si>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</si>
  <si>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</si>
  <si>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</si>
  <si>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</si>
  <si>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</si>
  <si>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</si>
  <si>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</si>
  <si>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</si>
  <si>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</si>
  <si>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</si>
  <si>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</si>
  <si>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</si>
  <si>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</si>
  <si>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</si>
  <si>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</si>
  <si>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</si>
  <si>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</si>
  <si>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</si>
  <si>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</si>
  <si>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</si>
  <si>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</si>
  <si>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</si>
  <si>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</si>
  <si>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</si>
  <si>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</si>
  <si>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</si>
  <si>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</si>
  <si>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</si>
  <si>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</si>
  <si>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</si>
  <si>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</si>
  <si>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</si>
  <si>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</si>
  <si>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</si>
  <si>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</si>
  <si>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</si>
  <si>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</si>
  <si>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</si>
  <si>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</si>
  <si>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</si>
  <si>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</si>
  <si>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</si>
  <si>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</si>
  <si>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</si>
  <si>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</si>
  <si>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</si>
  <si>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</si>
  <si>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</si>
  <si>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</si>
  <si>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</si>
  <si>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</si>
  <si>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</si>
  <si>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</si>
  <si>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</si>
  <si>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</si>
  <si>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</si>
  <si>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</si>
  <si>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</si>
  <si>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</si>
  <si>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</si>
  <si>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</si>
  <si>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</si>
  <si>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</si>
  <si>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</si>
  <si>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</si>
  <si>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</si>
  <si>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</si>
  <si>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</si>
  <si>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</si>
  <si>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</si>
  <si>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</si>
  <si>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</si>
  <si>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</si>
  <si>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</si>
  <si>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</si>
  <si>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</si>
  <si>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</si>
  <si>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</si>
  <si>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</si>
  <si>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</si>
  <si>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</si>
  <si>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</si>
  <si>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</si>
  <si>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</si>
  <si>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</si>
  <si>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</si>
  <si>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</si>
  <si>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</si>
  <si>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</si>
  <si>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</si>
  <si>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</si>
  <si>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</si>
  <si>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</si>
  <si>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</si>
  <si>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</si>
  <si>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</si>
  <si>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</si>
  <si>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</si>
  <si>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</si>
  <si>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</si>
  <si>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</si>
  <si>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</si>
  <si>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</si>
  <si>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</si>
  <si>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</si>
  <si>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</si>
  <si>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</si>
  <si>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</si>
  <si>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</si>
  <si>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</si>
  <si>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</si>
  <si>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</si>
  <si>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</si>
  <si>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</si>
  <si>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</si>
  <si>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</si>
  <si>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</si>
  <si>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</si>
  <si>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</si>
  <si>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</si>
  <si>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</si>
  <si>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</si>
  <si>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</si>
  <si>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</si>
  <si>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</si>
  <si>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</si>
  <si>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</si>
  <si>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</si>
  <si>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</si>
  <si>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</si>
  <si>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</si>
  <si>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</si>
  <si>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</si>
  <si>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</si>
  <si>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</si>
  <si>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</si>
  <si>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</si>
  <si>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</si>
  <si>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</si>
  <si>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</si>
  <si>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</si>
  <si>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</si>
  <si>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</si>
  <si>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</si>
  <si>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</si>
  <si>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</si>
  <si>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</si>
  <si>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</si>
  <si>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</si>
  <si>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</si>
  <si>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</si>
  <si>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</si>
  <si>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</si>
  <si>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</si>
  <si>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</si>
  <si>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</si>
  <si>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</si>
  <si>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</si>
  <si>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</si>
  <si>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</si>
  <si>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</si>
  <si>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</si>
  <si>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</si>
  <si>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</si>
  <si>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</si>
  <si>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</si>
  <si>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</si>
  <si>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</si>
  <si>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</si>
  <si>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</si>
  <si>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</si>
  <si>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</si>
  <si>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</si>
  <si>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</si>
  <si>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</si>
  <si>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</si>
  <si>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</si>
  <si>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</si>
  <si>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</si>
  <si>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</si>
  <si>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</si>
  <si>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</si>
  <si>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</si>
  <si>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</si>
  <si>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</si>
  <si>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</si>
  <si>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</si>
  <si>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</si>
  <si>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</si>
  <si>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</si>
  <si>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</si>
  <si>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</si>
  <si>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</si>
  <si>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</si>
  <si>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</si>
  <si>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</si>
  <si>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</si>
  <si>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</si>
  <si>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</si>
  <si>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</si>
  <si>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</si>
  <si>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</si>
  <si>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</si>
  <si>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</si>
  <si>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</si>
  <si>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</si>
  <si>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</si>
  <si>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</si>
  <si>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</si>
  <si>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</si>
  <si>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</si>
  <si>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</si>
  <si>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</si>
  <si>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</si>
  <si>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</si>
  <si>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</si>
  <si>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</si>
  <si>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</si>
  <si>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</si>
  <si>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</si>
  <si>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</si>
  <si>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</si>
  <si>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</si>
  <si>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</si>
  <si>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</si>
  <si>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</si>
  <si>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</si>
  <si>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</si>
  <si>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</si>
  <si>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</si>
  <si>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</si>
  <si>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</si>
  <si>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</si>
  <si>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</si>
  <si>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</si>
  <si>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</si>
  <si>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</si>
  <si>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</si>
  <si>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</si>
  <si>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</si>
  <si>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</si>
  <si>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</si>
  <si>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</si>
  <si>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</si>
  <si>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</si>
  <si>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</si>
  <si>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</si>
  <si>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</si>
  <si>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</si>
  <si>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</si>
  <si>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</si>
  <si>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</si>
  <si>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</si>
  <si>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</si>
  <si>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</si>
  <si>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</si>
  <si>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</si>
  <si>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</si>
  <si>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</si>
  <si>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</si>
  <si>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</si>
  <si>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</si>
  <si>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</si>
  <si>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</si>
  <si>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</si>
  <si>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</si>
  <si>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</si>
  <si>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</si>
  <si>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</si>
  <si>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</si>
  <si>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</si>
  <si>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</si>
  <si>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</si>
  <si>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</si>
  <si>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</si>
  <si>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</si>
  <si>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</si>
  <si>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</si>
  <si>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</si>
  <si>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</si>
  <si>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</si>
  <si>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</si>
  <si>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</si>
  <si>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</si>
  <si>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</si>
  <si>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</si>
  <si>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</si>
  <si>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</si>
  <si>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</si>
  <si>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</si>
  <si>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</si>
  <si>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</si>
  <si>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</si>
  <si>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</si>
  <si>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</si>
  <si>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</si>
  <si>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</si>
  <si>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</si>
  <si>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</si>
  <si>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</si>
  <si>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</si>
  <si>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</si>
  <si>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</si>
  <si>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</si>
  <si>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</si>
  <si>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</si>
  <si>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</si>
  <si>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</si>
  <si>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</si>
  <si>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</si>
  <si>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</si>
  <si>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</si>
  <si>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</si>
  <si>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</si>
  <si>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</si>
  <si>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</si>
  <si>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</si>
  <si>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</si>
  <si>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</si>
  <si>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</si>
  <si>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</si>
  <si>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</si>
  <si>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</si>
  <si>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</si>
  <si>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</si>
  <si>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</si>
  <si>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</si>
  <si>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</si>
  <si>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</si>
  <si>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</si>
  <si>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</si>
  <si>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</si>
  <si>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</si>
  <si>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</si>
  <si>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</si>
  <si>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</si>
  <si>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</si>
  <si>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</si>
  <si>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</si>
  <si>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</si>
  <si>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</si>
  <si>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</si>
  <si>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</si>
  <si>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</si>
  <si>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</si>
  <si>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</si>
  <si>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</si>
  <si>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</si>
  <si>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</si>
  <si>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</si>
  <si>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</si>
  <si>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</si>
  <si>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</si>
  <si>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</si>
  <si>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</si>
  <si>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</si>
  <si>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</si>
  <si>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</si>
  <si>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</si>
  <si>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</si>
  <si>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</si>
  <si>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</si>
  <si>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</si>
  <si>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</si>
  <si>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</si>
  <si>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</si>
  <si>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</si>
  <si>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</si>
  <si>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</si>
  <si>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</si>
  <si>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</si>
  <si>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</si>
  <si>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</si>
  <si>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</si>
  <si>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</si>
  <si>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</si>
  <si>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</si>
  <si>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</si>
  <si>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</si>
  <si>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</si>
  <si>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</si>
  <si>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</si>
  <si>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</si>
  <si>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</si>
  <si>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</si>
  <si>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</si>
  <si>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</si>
  <si>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</si>
  <si>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</si>
  <si>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</si>
  <si>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</si>
  <si>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</si>
  <si>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</si>
  <si>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</si>
  <si>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</si>
  <si>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</si>
  <si>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</si>
  <si>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</si>
  <si>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</si>
  <si>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</si>
  <si>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</si>
  <si>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</si>
  <si>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</si>
  <si>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</si>
  <si>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</si>
  <si>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</si>
  <si>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</si>
  <si>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</si>
  <si>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</si>
  <si>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</si>
  <si>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</si>
  <si>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</si>
  <si>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</si>
  <si>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</si>
  <si>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</si>
  <si>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</si>
  <si>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</si>
  <si>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</si>
  <si>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</si>
  <si>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</si>
  <si>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</si>
  <si>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</si>
  <si>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</si>
  <si>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</si>
  <si>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</si>
  <si>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</si>
  <si>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</si>
  <si>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</si>
  <si>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</si>
  <si>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</si>
  <si>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</si>
  <si>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</si>
  <si>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</si>
  <si>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</si>
  <si>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</si>
  <si>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</si>
  <si>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</si>
  <si>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</si>
  <si>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</si>
  <si>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</si>
  <si>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</si>
  <si>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</si>
  <si>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</si>
  <si>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</si>
  <si>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</si>
  <si>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</si>
  <si>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</si>
  <si>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</si>
  <si>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</si>
  <si>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</si>
  <si>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</si>
  <si>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</si>
  <si>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</si>
  <si>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</si>
  <si>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</si>
  <si>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</si>
  <si>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</si>
  <si>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</si>
  <si>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</si>
  <si>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</si>
  <si>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</si>
  <si>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</si>
  <si>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</si>
  <si>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</si>
  <si>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</si>
  <si>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</si>
  <si>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</si>
  <si>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</si>
  <si>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</si>
  <si>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</si>
  <si>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</si>
  <si>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</si>
  <si>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</si>
  <si>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</si>
  <si>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</si>
  <si>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</si>
  <si>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</si>
  <si>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</si>
  <si>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</si>
  <si>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</si>
  <si>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</si>
  <si>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</si>
  <si>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</si>
  <si>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</si>
  <si>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</si>
  <si>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</si>
  <si>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</si>
  <si>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</si>
  <si>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</si>
  <si>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</si>
  <si>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</si>
  <si>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</si>
  <si>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</si>
  <si>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</si>
  <si>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</si>
  <si>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</si>
  <si>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</si>
  <si>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</si>
  <si>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</si>
  <si>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</si>
  <si>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</si>
  <si>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</si>
  <si>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</si>
  <si>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</si>
  <si>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</si>
  <si>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</si>
  <si>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</si>
  <si>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</si>
  <si>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</si>
  <si>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</si>
  <si>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</si>
  <si>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</si>
  <si>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</si>
  <si>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</si>
  <si>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</si>
  <si>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</si>
  <si>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</si>
  <si>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</si>
  <si>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</si>
  <si>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</si>
  <si>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</si>
  <si>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</si>
  <si>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</si>
  <si>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</si>
  <si>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</si>
  <si>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</si>
  <si>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</si>
  <si>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</si>
  <si>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</si>
  <si>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</si>
  <si>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</si>
  <si>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</si>
  <si>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</si>
  <si>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</si>
  <si>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</si>
  <si>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</si>
  <si>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</si>
  <si>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</si>
  <si>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</si>
  <si>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</si>
  <si>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</si>
  <si>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</si>
  <si>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</si>
  <si>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</si>
  <si>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</si>
  <si>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</si>
  <si>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</si>
  <si>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</si>
  <si>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</si>
  <si>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</si>
  <si>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</si>
  <si>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</si>
  <si>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</si>
  <si>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</si>
  <si>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</si>
  <si>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</si>
  <si>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</si>
  <si>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</si>
  <si>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</si>
  <si>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</si>
  <si>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</si>
  <si>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</si>
  <si>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</si>
  <si>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</si>
  <si>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</si>
  <si>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</si>
  <si>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</si>
  <si>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</si>
  <si>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</si>
  <si>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</si>
  <si>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</si>
  <si>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</si>
  <si>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</si>
  <si>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</si>
  <si>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</si>
  <si>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</si>
  <si>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</si>
  <si>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</si>
  <si>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</si>
  <si>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</si>
  <si>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</si>
  <si>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</si>
  <si>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</si>
  <si>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</si>
  <si>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</si>
  <si>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</si>
  <si>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</si>
  <si>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</si>
  <si>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</si>
  <si>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</si>
  <si>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</si>
  <si>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</si>
  <si>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</si>
  <si>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</si>
  <si>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</si>
  <si>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</si>
  <si>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</si>
  <si>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</si>
  <si>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</si>
  <si>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</si>
  <si>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</si>
  <si>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</si>
  <si>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</si>
  <si>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</si>
  <si>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</si>
  <si>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</si>
  <si>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</si>
  <si>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</si>
  <si>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</si>
  <si>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</si>
  <si>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</si>
  <si>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</si>
  <si>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</si>
  <si>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</si>
  <si>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</si>
  <si>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</si>
  <si>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</si>
  <si>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</si>
  <si>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</si>
  <si>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</si>
  <si>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</si>
  <si>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</si>
  <si>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</si>
  <si>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</si>
  <si>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</si>
  <si>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</si>
  <si>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</si>
  <si>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</si>
  <si>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</si>
  <si>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</si>
  <si>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</si>
  <si>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</si>
  <si>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</si>
  <si>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</si>
  <si>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</si>
  <si>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</si>
  <si>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</si>
  <si>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</si>
  <si>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</si>
  <si>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</si>
  <si>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</si>
  <si>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</si>
  <si>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</si>
  <si>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</si>
  <si>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</si>
  <si>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</si>
  <si>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</si>
  <si>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</si>
  <si>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</si>
  <si>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</si>
  <si>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</si>
  <si>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</si>
  <si>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</si>
  <si>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</si>
  <si>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</si>
  <si>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</si>
  <si>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</si>
  <si>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</si>
  <si>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</si>
  <si>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</si>
  <si>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</si>
  <si>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</si>
  <si>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</si>
  <si>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</si>
  <si>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</si>
  <si>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</si>
  <si>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</si>
  <si>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</si>
  <si>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</si>
  <si>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</si>
  <si>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</si>
  <si>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</si>
  <si>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</si>
  <si>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</si>
  <si>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</si>
  <si>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</si>
  <si>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</si>
  <si>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</si>
  <si>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</si>
  <si>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</si>
  <si>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</si>
  <si>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</si>
  <si>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</si>
  <si>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</si>
  <si>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</si>
  <si>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</si>
  <si>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</si>
  <si>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</si>
  <si>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</si>
  <si>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</si>
  <si>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</si>
  <si>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</si>
  <si>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</si>
  <si>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</si>
  <si>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</si>
  <si>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</si>
  <si>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</si>
  <si>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</si>
  <si>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</si>
  <si>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</si>
  <si>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</si>
  <si>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</si>
  <si>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</si>
  <si>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</si>
  <si>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</si>
  <si>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</si>
  <si>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</si>
  <si>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</si>
  <si>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</si>
  <si>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</si>
  <si>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</si>
  <si>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</si>
  <si>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</si>
  <si>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</si>
  <si>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</si>
  <si>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</si>
  <si>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</si>
  <si>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</si>
  <si>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</si>
  <si>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</si>
  <si>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</si>
  <si>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</si>
  <si>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</si>
  <si>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</si>
  <si>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</si>
  <si>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</si>
  <si>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</si>
  <si>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</si>
  <si>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</si>
  <si>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</si>
  <si>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</si>
  <si>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</si>
  <si>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</si>
  <si>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</si>
  <si>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</si>
  <si>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</si>
  <si>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</si>
  <si>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</si>
  <si>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</si>
  <si>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</si>
  <si>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</si>
  <si>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</si>
  <si>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</si>
  <si>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</si>
  <si>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</si>
  <si>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</si>
  <si>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</si>
  <si>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</si>
  <si>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</si>
  <si>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</si>
  <si>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</si>
  <si>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</si>
  <si>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</si>
  <si>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</si>
  <si>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</si>
  <si>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</si>
  <si>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</si>
  <si>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</si>
  <si>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</si>
  <si>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</si>
  <si>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</si>
  <si>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</si>
  <si>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</si>
  <si>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</si>
  <si>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</si>
  <si>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</si>
  <si>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</si>
  <si>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</si>
  <si>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</si>
  <si>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</si>
  <si>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</si>
  <si>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</si>
  <si>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</si>
  <si>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</si>
  <si>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</si>
  <si>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</si>
  <si>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</si>
  <si>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</si>
  <si>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</si>
  <si>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</si>
  <si>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</si>
  <si>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</si>
  <si>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</si>
  <si>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</si>
  <si>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</si>
  <si>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</si>
  <si>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</si>
  <si>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</si>
  <si>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</si>
  <si>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</si>
  <si>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</si>
  <si>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</si>
  <si>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</si>
  <si>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</si>
  <si>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</si>
  <si>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</si>
  <si>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</si>
  <si>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</si>
  <si>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</si>
  <si>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</si>
  <si>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</si>
  <si>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</si>
  <si>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</si>
  <si>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</si>
  <si>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</si>
  <si>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</si>
  <si>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</si>
  <si>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</si>
  <si>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</si>
  <si>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</si>
  <si>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</si>
  <si>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</si>
  <si>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</si>
  <si>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</si>
  <si>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</si>
  <si>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</si>
  <si>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</si>
  <si>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</si>
  <si>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</si>
  <si>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</si>
  <si>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</si>
  <si>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</si>
  <si>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</si>
  <si>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</si>
  <si>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</si>
  <si>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</si>
  <si>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</si>
  <si>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</si>
  <si>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</si>
  <si>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</si>
  <si>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</si>
  <si>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</si>
  <si>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</si>
  <si>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</si>
  <si>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</si>
  <si>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</si>
  <si>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</si>
  <si>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</si>
  <si>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</si>
  <si>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</si>
  <si>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</si>
  <si>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</si>
  <si>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</si>
  <si>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</si>
  <si>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</si>
  <si>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</si>
  <si>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</si>
  <si>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</si>
  <si>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</si>
  <si>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</si>
  <si>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</si>
  <si>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</si>
  <si>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</si>
  <si>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</si>
  <si>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</si>
  <si>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</si>
  <si>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</si>
  <si>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</si>
  <si>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</si>
  <si>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</si>
  <si>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</si>
  <si>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</si>
  <si>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</si>
  <si>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</si>
  <si>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</si>
  <si>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</si>
  <si>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</si>
  <si>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</si>
  <si>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</si>
  <si>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</si>
  <si>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</si>
  <si>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</si>
  <si>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</si>
  <si>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</si>
  <si>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</si>
  <si>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</si>
  <si>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</si>
  <si>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</si>
  <si>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</si>
  <si>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</si>
  <si>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</si>
  <si>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</si>
  <si>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</si>
  <si>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</si>
  <si>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</si>
  <si>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</si>
  <si>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</si>
  <si>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</si>
  <si>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</si>
  <si>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</si>
  <si>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</si>
  <si>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</si>
  <si>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</si>
  <si>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</si>
  <si>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</si>
  <si>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</si>
  <si>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</si>
  <si>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</si>
  <si>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</si>
  <si>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</si>
  <si>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</si>
  <si>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</si>
  <si>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</si>
  <si>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</si>
  <si>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</si>
  <si>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</si>
  <si>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</si>
  <si>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</si>
  <si>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</si>
  <si>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</si>
  <si>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</si>
  <si>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</si>
  <si>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</si>
  <si>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</si>
  <si>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</si>
  <si>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</si>
  <si>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</si>
  <si>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</si>
  <si>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</si>
  <si>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</si>
  <si>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</si>
  <si>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</si>
  <si>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</si>
  <si>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</si>
  <si>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</si>
  <si>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</si>
  <si>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</si>
  <si>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</si>
  <si>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</si>
  <si>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</si>
  <si>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</si>
  <si>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</si>
  <si>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</si>
  <si>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</si>
  <si>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</si>
  <si>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</si>
  <si>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</si>
  <si>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</si>
  <si>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</si>
  <si>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</si>
  <si>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</si>
  <si>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</si>
  <si>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</si>
  <si>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</si>
  <si>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</si>
  <si>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</si>
  <si>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</si>
  <si>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</si>
  <si>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</si>
  <si>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</si>
  <si>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</si>
  <si>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</si>
  <si>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</si>
  <si>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</si>
  <si>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</si>
  <si>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</si>
  <si>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</si>
  <si>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</si>
  <si>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</si>
  <si>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</si>
  <si>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</si>
  <si>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</si>
  <si>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</si>
  <si>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</si>
  <si>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</si>
  <si>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</si>
  <si>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</si>
  <si>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</si>
  <si>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</si>
  <si>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</si>
  <si>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</si>
  <si>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</si>
  <si>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</si>
  <si>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</si>
  <si>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</si>
  <si>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</si>
  <si>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</si>
  <si>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</si>
  <si>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</si>
  <si>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</si>
  <si>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</si>
  <si>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</si>
  <si>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</si>
  <si>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</si>
  <si>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</si>
  <si>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</si>
  <si>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</si>
  <si>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</si>
  <si>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</si>
  <si>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</si>
  <si>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</si>
  <si>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</si>
  <si>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</si>
  <si>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</si>
  <si>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</si>
  <si>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</si>
  <si>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</si>
  <si>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</si>
  <si>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</si>
  <si>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</si>
  <si>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</si>
  <si>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</si>
  <si>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</si>
  <si>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</si>
  <si>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</si>
  <si>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</si>
  <si>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</si>
  <si>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</si>
  <si>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</si>
  <si>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</si>
  <si>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</si>
  <si>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</si>
  <si>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</si>
  <si>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</si>
  <si>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</si>
  <si>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</si>
  <si>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</si>
  <si>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</si>
  <si>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</si>
  <si>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</si>
  <si>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</si>
  <si>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</si>
  <si>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</si>
  <si>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</si>
  <si>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</si>
  <si>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</si>
  <si>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</si>
  <si>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</si>
  <si>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</si>
  <si>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</si>
  <si>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</si>
  <si>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</si>
  <si>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</si>
  <si>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</si>
  <si>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</si>
  <si>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</si>
  <si>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</si>
  <si>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</si>
  <si>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</si>
  <si>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</si>
  <si>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</si>
  <si>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</si>
  <si>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</si>
  <si>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</si>
  <si>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</si>
  <si>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</si>
  <si>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</si>
  <si>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</si>
  <si>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</si>
  <si>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</si>
  <si>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</si>
  <si>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</si>
  <si>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</si>
  <si>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</si>
  <si>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</si>
  <si>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</si>
  <si>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</si>
  <si>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</si>
  <si>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</si>
  <si>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</si>
  <si>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</si>
  <si>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</si>
  <si>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</si>
  <si>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</si>
  <si>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</si>
  <si>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</si>
  <si>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</si>
  <si>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</si>
  <si>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</si>
  <si>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</si>
  <si>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</si>
  <si>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</si>
  <si>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</si>
  <si>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</si>
  <si>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</si>
  <si>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</si>
  <si>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</si>
  <si>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</si>
  <si>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</si>
  <si>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</si>
  <si>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</si>
  <si>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</si>
  <si>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</si>
  <si>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</si>
  <si>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</si>
  <si>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</si>
  <si>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</si>
  <si>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</si>
  <si>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</si>
  <si>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</si>
  <si>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</si>
  <si>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</si>
  <si>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</si>
  <si>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</si>
  <si>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</si>
  <si>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</si>
  <si>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</si>
  <si>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</si>
  <si>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</si>
  <si>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</si>
  <si>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</si>
  <si>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</si>
  <si>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</si>
  <si>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</si>
  <si>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</si>
  <si>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</si>
  <si>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</si>
  <si>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</si>
  <si>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</si>
  <si>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</si>
  <si>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</si>
  <si>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</si>
  <si>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</si>
  <si>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</si>
  <si>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</si>
  <si>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</si>
  <si>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</si>
  <si>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</si>
  <si>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</si>
  <si>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</si>
  <si>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</si>
  <si>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</si>
  <si>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</si>
  <si>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</si>
  <si>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</si>
  <si>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</si>
  <si>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</si>
  <si>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</si>
  <si>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</si>
  <si>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</si>
  <si>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</si>
  <si>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</si>
  <si>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</si>
  <si>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</si>
  <si>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</si>
  <si>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</si>
  <si>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</si>
  <si>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</si>
  <si>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</si>
  <si>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</si>
  <si>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</si>
  <si>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</si>
  <si>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</si>
  <si>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</si>
  <si>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</si>
  <si>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</si>
  <si>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</si>
  <si>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</si>
  <si>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</si>
  <si>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</si>
  <si>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</si>
  <si>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</si>
  <si>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</si>
  <si>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</si>
  <si>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</si>
  <si>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</si>
  <si>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</si>
  <si>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</si>
  <si>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</si>
  <si>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</si>
  <si>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</si>
  <si>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</si>
  <si>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</si>
  <si>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</si>
  <si>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</si>
  <si>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</si>
  <si>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</si>
  <si>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</si>
  <si>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</si>
  <si>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</si>
  <si>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</si>
  <si>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</si>
  <si>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</si>
  <si>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</si>
  <si>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</si>
  <si>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</si>
  <si>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</si>
  <si>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</si>
  <si>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</si>
  <si>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</si>
  <si>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</si>
  <si>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</si>
  <si>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</si>
  <si>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</si>
  <si>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</si>
  <si>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</si>
  <si>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</si>
  <si>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</si>
  <si>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</si>
  <si>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</si>
  <si>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</si>
  <si>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</si>
  <si>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</si>
  <si>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</si>
  <si>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</si>
  <si>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</si>
  <si>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</si>
  <si>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</si>
  <si>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</si>
  <si>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</si>
  <si>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</si>
  <si>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</si>
  <si>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</si>
  <si>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</si>
  <si>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</si>
  <si>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</si>
  <si>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</si>
  <si>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</si>
  <si>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</si>
  <si>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</si>
  <si>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</si>
  <si>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</si>
  <si>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</si>
  <si>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</si>
  <si>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</si>
  <si>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</si>
  <si>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</si>
  <si>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</si>
  <si>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</si>
  <si>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</si>
  <si>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</si>
  <si>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</si>
  <si>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</si>
  <si>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</si>
  <si>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</si>
  <si>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</si>
  <si>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</si>
  <si>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</si>
  <si>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</si>
  <si>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</si>
  <si>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</si>
  <si>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</si>
  <si>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</si>
  <si>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</si>
  <si>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</si>
  <si>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</si>
  <si>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</si>
  <si>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</si>
  <si>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</si>
  <si>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</si>
  <si>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</si>
  <si>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</si>
  <si>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</si>
  <si>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</si>
  <si>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</si>
  <si>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</si>
  <si>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</si>
  <si>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</si>
  <si>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</si>
  <si>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</si>
  <si>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</si>
  <si>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</si>
  <si>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</si>
  <si>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</si>
  <si>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</si>
  <si>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</si>
  <si>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</si>
  <si>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</si>
  <si>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</si>
  <si>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</si>
  <si>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</si>
  <si>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</si>
  <si>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</si>
  <si>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</si>
  <si>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</si>
  <si>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</si>
  <si>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</si>
  <si>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</si>
  <si>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</si>
  <si>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</si>
  <si>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</si>
  <si>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</si>
  <si>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</si>
  <si>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</si>
  <si>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</si>
  <si>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</si>
  <si>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</si>
  <si>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</si>
  <si>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</si>
  <si>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</si>
  <si>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</si>
  <si>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</si>
  <si>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</si>
  <si>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</si>
  <si>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</si>
  <si>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</si>
  <si>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</si>
  <si>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</si>
  <si>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</si>
  <si>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</si>
  <si>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</si>
  <si>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</si>
  <si>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</si>
  <si>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</si>
  <si>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</si>
  <si>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</si>
  <si>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</si>
  <si>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</si>
  <si>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</si>
  <si>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</si>
  <si>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</si>
  <si>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</si>
  <si>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</si>
  <si>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</si>
  <si>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</si>
  <si>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</si>
  <si>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</si>
  <si>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</si>
  <si>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</si>
  <si>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</si>
  <si>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</si>
  <si>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</si>
  <si>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</si>
  <si>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</si>
  <si>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</si>
  <si>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</si>
  <si>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</si>
  <si>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</si>
  <si>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</si>
  <si>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</si>
  <si>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</si>
  <si>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</si>
  <si>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</si>
  <si>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</si>
  <si>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</si>
  <si>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</si>
  <si>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</si>
  <si>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</si>
  <si>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</si>
  <si>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</si>
  <si>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</si>
  <si>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</si>
  <si>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</si>
  <si>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</si>
  <si>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</si>
  <si>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</si>
  <si>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</si>
  <si>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</si>
  <si>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</si>
  <si>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</si>
  <si>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</si>
  <si>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</si>
  <si>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</si>
  <si>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</si>
  <si>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</si>
  <si>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</si>
  <si>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</si>
  <si>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</si>
  <si>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</si>
  <si>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</si>
  <si>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</si>
  <si>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</si>
  <si>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</si>
  <si>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</si>
  <si>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</si>
  <si>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</si>
  <si>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</si>
  <si>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</si>
  <si>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</si>
  <si>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</si>
  <si>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</si>
  <si>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</si>
  <si>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</si>
  <si>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</si>
  <si>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</si>
  <si>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</si>
  <si>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</si>
  <si>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</si>
  <si>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</si>
  <si>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</si>
  <si>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</si>
  <si>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</si>
  <si>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</si>
  <si>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</si>
  <si>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</si>
  <si>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</si>
  <si>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</si>
  <si>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</si>
  <si>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</si>
  <si>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</si>
  <si>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</si>
  <si>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</si>
  <si>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</si>
  <si>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</si>
  <si>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</si>
  <si>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</si>
  <si>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</si>
  <si>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</si>
  <si>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</si>
  <si>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</si>
  <si>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</si>
  <si>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</si>
  <si>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</si>
  <si>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</si>
  <si>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</si>
  <si>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</si>
  <si>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</si>
  <si>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</si>
  <si>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</si>
  <si>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</si>
  <si>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</si>
  <si>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</si>
  <si>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</si>
  <si>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</si>
  <si>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</si>
  <si>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</si>
  <si>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</si>
  <si>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</si>
  <si>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</si>
  <si>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</si>
  <si>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</si>
  <si>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</si>
  <si>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</si>
  <si>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</si>
  <si>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</si>
  <si>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</si>
  <si>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</si>
  <si>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</si>
  <si>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</si>
  <si>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</si>
  <si>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</si>
  <si>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</si>
  <si>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</si>
  <si>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</si>
  <si>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</si>
  <si>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</si>
  <si>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</si>
  <si>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</si>
  <si>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</si>
  <si>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</si>
  <si>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</si>
  <si>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</si>
  <si>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</si>
  <si>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</si>
  <si>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</si>
  <si>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</si>
  <si>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</si>
  <si>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</si>
  <si>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</si>
  <si>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</si>
  <si>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</si>
  <si>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</si>
  <si>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</si>
  <si>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</si>
  <si>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</si>
  <si>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</si>
  <si>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</si>
  <si>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</si>
  <si>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</si>
  <si>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</si>
  <si>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</si>
  <si>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</si>
  <si>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</si>
  <si>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</si>
  <si>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</si>
  <si>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</si>
  <si>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</si>
  <si>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</si>
  <si>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</si>
  <si>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</si>
  <si>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</si>
  <si>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</si>
  <si>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</si>
  <si>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</si>
  <si>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</si>
  <si>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</si>
  <si>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</si>
  <si>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</si>
  <si>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</si>
  <si>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</si>
  <si>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</si>
  <si>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</si>
  <si>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</si>
  <si>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</si>
  <si>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</si>
  <si>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</si>
  <si>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</si>
  <si>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</si>
  <si>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</si>
  <si>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</si>
  <si>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</si>
  <si>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</si>
  <si>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</si>
  <si>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</si>
  <si>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</si>
  <si>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</si>
  <si>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</si>
  <si>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</si>
  <si>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</si>
  <si>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</si>
  <si>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</si>
  <si>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</si>
  <si>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</si>
  <si>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</si>
  <si>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</si>
  <si>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</si>
  <si>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</si>
  <si>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</si>
  <si>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</si>
  <si>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</si>
  <si>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</si>
  <si>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</si>
  <si>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</si>
  <si>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</si>
  <si>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</si>
  <si>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</si>
  <si>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</si>
  <si>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</si>
  <si>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</si>
  <si>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</si>
  <si>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</si>
  <si>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</si>
  <si>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</si>
  <si>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</si>
  <si>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</si>
  <si>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</si>
  <si>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</si>
  <si>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</si>
  <si>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</si>
  <si>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</si>
  <si>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</si>
  <si>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</si>
  <si>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</si>
  <si>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</si>
  <si>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</si>
  <si>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</si>
  <si>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</si>
  <si>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</si>
  <si>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</si>
  <si>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</si>
  <si>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</si>
  <si>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</si>
  <si>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</si>
  <si>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</si>
  <si>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</si>
  <si>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</si>
  <si>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</si>
  <si>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</si>
  <si>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</si>
  <si>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</si>
  <si>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</si>
  <si>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</si>
  <si>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</si>
  <si>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</si>
  <si>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</si>
  <si>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</si>
  <si>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</si>
  <si>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</si>
  <si>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</si>
  <si>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</si>
  <si>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</si>
  <si>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</si>
  <si>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</si>
  <si>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</si>
  <si>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</si>
  <si>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</si>
  <si>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</si>
  <si>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</si>
  <si>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</si>
  <si>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</si>
  <si>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</si>
  <si>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</si>
  <si>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</si>
  <si>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</si>
  <si>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</si>
  <si>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</si>
  <si>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</si>
  <si>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</si>
  <si>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</si>
  <si>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</si>
  <si>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</si>
  <si>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</si>
  <si>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</si>
  <si>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</si>
  <si>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</si>
  <si>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</si>
  <si>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</si>
  <si>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</si>
  <si>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</si>
  <si>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</si>
  <si>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</si>
  <si>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</si>
  <si>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</si>
  <si>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</si>
  <si>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</si>
  <si>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</si>
  <si>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</si>
  <si>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</si>
  <si>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</si>
  <si>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</si>
  <si>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</si>
  <si>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</si>
  <si>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</si>
  <si>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</si>
  <si>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</si>
  <si>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</si>
  <si>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</si>
  <si>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</si>
  <si>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</si>
  <si>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</si>
  <si>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</si>
  <si>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</si>
  <si>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</si>
  <si>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</si>
  <si>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</si>
  <si>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</si>
  <si>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</si>
  <si>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</si>
  <si>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</si>
  <si>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</si>
  <si>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</si>
  <si>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</si>
  <si>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</si>
  <si>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</si>
  <si>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</si>
  <si>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</si>
  <si>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</si>
  <si>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</si>
  <si>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</si>
  <si>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</si>
  <si>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</si>
  <si>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</si>
  <si>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</si>
  <si>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</si>
  <si>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</si>
  <si>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</si>
  <si>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</si>
  <si>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</si>
  <si>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</si>
  <si>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</si>
  <si>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</si>
  <si>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</si>
  <si>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</si>
  <si>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</si>
  <si>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</si>
  <si>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</si>
  <si>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</si>
  <si>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</si>
  <si>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</si>
  <si>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</si>
  <si>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</si>
  <si>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</si>
  <si>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</si>
  <si>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</si>
  <si>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</si>
  <si>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</si>
  <si>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</si>
  <si>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</si>
  <si>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</si>
  <si>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</si>
  <si>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</si>
  <si>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</si>
  <si>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</si>
  <si>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</si>
  <si>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</si>
  <si>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</si>
  <si>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</si>
  <si>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</si>
  <si>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</si>
  <si>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</si>
  <si>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</si>
  <si>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</si>
  <si>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</si>
  <si>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</si>
  <si>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</si>
  <si>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</si>
  <si>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</si>
  <si>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</si>
  <si>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</si>
  <si>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</si>
  <si>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</si>
  <si>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</si>
  <si>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</si>
  <si>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</si>
  <si>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</si>
  <si>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</si>
  <si>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</si>
  <si>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</si>
  <si>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</si>
  <si>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</si>
  <si>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</si>
  <si>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</si>
  <si>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</si>
  <si>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</si>
  <si>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</si>
  <si>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</si>
  <si>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</si>
  <si>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</si>
  <si>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</si>
  <si>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</si>
  <si>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</si>
  <si>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</si>
  <si>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</si>
  <si>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</si>
  <si>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</si>
  <si>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</si>
  <si>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</si>
  <si>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</si>
  <si>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</si>
  <si>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</si>
  <si>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</si>
  <si>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</si>
  <si>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</si>
  <si>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</si>
  <si>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</si>
  <si>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</si>
  <si>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</si>
  <si>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</si>
  <si>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</si>
  <si>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</si>
  <si>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</si>
  <si>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</si>
  <si>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</si>
  <si>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</si>
  <si>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</si>
  <si>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</si>
  <si>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</si>
  <si>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</si>
  <si>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</si>
  <si>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</si>
  <si>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</si>
  <si>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</si>
  <si>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</si>
  <si>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</si>
  <si>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</si>
  <si>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</si>
  <si>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</si>
  <si>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</si>
  <si>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</si>
  <si>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</si>
  <si>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</si>
  <si>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</si>
  <si>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</si>
  <si>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</si>
  <si>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</si>
  <si>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</si>
  <si>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</si>
  <si>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</si>
  <si>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</si>
  <si>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</si>
  <si>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</si>
  <si>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</si>
  <si>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</si>
  <si>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</si>
  <si>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</si>
  <si>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</si>
  <si>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</si>
  <si>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</si>
  <si>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</si>
  <si>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</si>
  <si>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</si>
  <si>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</si>
  <si>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</si>
  <si>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</si>
  <si>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</si>
  <si>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</si>
  <si>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</si>
  <si>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</si>
  <si>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</si>
  <si>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</si>
  <si>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</si>
  <si>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</si>
  <si>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</si>
  <si>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</si>
  <si>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</si>
  <si>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</si>
  <si>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</si>
  <si>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</si>
  <si>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</si>
  <si>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</si>
  <si>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</si>
  <si>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</si>
  <si>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</si>
  <si>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</si>
  <si>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</si>
  <si>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</si>
  <si>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</si>
  <si>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</si>
  <si>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</si>
  <si>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</si>
  <si>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</si>
  <si>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</si>
  <si>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</si>
  <si>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</si>
  <si>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</si>
  <si>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</si>
  <si>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</si>
  <si>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</si>
  <si>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</si>
  <si>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</si>
  <si>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</si>
  <si>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</si>
  <si>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</si>
  <si>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</si>
  <si>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</si>
  <si>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</si>
  <si>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</si>
  <si>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</si>
  <si>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</si>
  <si>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</si>
  <si>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</si>
  <si>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</si>
  <si>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</si>
  <si>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</si>
  <si>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</si>
  <si>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</si>
  <si>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</si>
  <si>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</si>
  <si>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</si>
  <si>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</si>
  <si>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</si>
  <si>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</si>
  <si>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</si>
  <si>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</si>
  <si>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</si>
  <si>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</si>
  <si>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</si>
  <si>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</si>
  <si>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</si>
  <si>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</si>
  <si>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</si>
  <si>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</si>
  <si>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</si>
  <si>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</si>
  <si>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</si>
  <si>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</si>
  <si>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</si>
  <si>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</si>
  <si>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</si>
  <si>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</si>
  <si>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</si>
  <si>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</si>
  <si>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</si>
  <si>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</si>
  <si>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</si>
  <si>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</si>
  <si>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</si>
  <si>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</si>
  <si>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</si>
  <si>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</si>
  <si>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</si>
  <si>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</si>
  <si>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</si>
  <si>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</si>
  <si>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</si>
  <si>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</si>
  <si>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</si>
  <si>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</si>
  <si>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</si>
  <si>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</si>
  <si>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</si>
  <si>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</si>
  <si>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</si>
  <si>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</si>
  <si>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</si>
  <si>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</si>
  <si>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</si>
  <si>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</si>
  <si>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</si>
  <si>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</si>
  <si>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</si>
  <si>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</si>
  <si>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</si>
  <si>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</si>
  <si>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</si>
  <si>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</si>
  <si>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</si>
  <si>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</si>
  <si>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</si>
  <si>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</si>
  <si>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</si>
  <si>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</si>
  <si>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</si>
  <si>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</si>
  <si>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</si>
  <si>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</si>
  <si>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</si>
  <si>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</si>
  <si>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</si>
  <si>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</si>
  <si>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</si>
  <si>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</si>
  <si>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</si>
  <si>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</si>
  <si>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</si>
  <si>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</si>
  <si>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</si>
  <si>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</si>
  <si>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</si>
  <si>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</si>
  <si>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</si>
  <si>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</si>
  <si>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</si>
  <si>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</si>
  <si>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</si>
  <si>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</si>
  <si>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</si>
  <si>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</si>
  <si>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</si>
  <si>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</si>
  <si>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</si>
  <si>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</si>
  <si>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</si>
  <si>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</si>
  <si>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</si>
  <si>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</si>
  <si>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</si>
  <si>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</si>
  <si>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</si>
  <si>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</si>
  <si>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</si>
  <si>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</si>
  <si>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</si>
  <si>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</si>
  <si>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</si>
  <si>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</si>
  <si>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</si>
  <si>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</si>
  <si>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</si>
  <si>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</si>
  <si>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</si>
  <si>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</si>
  <si>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</si>
  <si>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</si>
  <si>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</si>
  <si>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</si>
  <si>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</si>
  <si>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</si>
  <si>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</si>
  <si>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</si>
  <si>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</si>
  <si>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</si>
  <si>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</si>
  <si>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</si>
  <si>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</si>
  <si>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</si>
  <si>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</si>
  <si>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</si>
  <si>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</si>
  <si>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</si>
  <si>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</si>
  <si>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</si>
  <si>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</si>
  <si>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</si>
  <si>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</si>
  <si>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</si>
  <si>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</si>
  <si>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</si>
  <si>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</si>
  <si>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</si>
  <si>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</si>
  <si>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</si>
  <si>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</si>
  <si>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</si>
  <si>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</si>
  <si>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</si>
  <si>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</si>
  <si>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</si>
  <si>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</si>
  <si>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</si>
  <si>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</si>
  <si>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</si>
  <si>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</si>
  <si>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</si>
  <si>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</si>
  <si>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</si>
  <si>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</si>
  <si>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</si>
  <si>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</si>
  <si>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</si>
  <si>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</si>
  <si>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</si>
  <si>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</si>
  <si>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</si>
  <si>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</si>
  <si>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</si>
  <si>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</si>
  <si>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</si>
  <si>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</si>
  <si>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</si>
  <si>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</si>
  <si>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</si>
  <si>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</si>
  <si>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</si>
  <si>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</si>
  <si>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</si>
  <si>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</si>
  <si>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</si>
  <si>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</si>
  <si>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</si>
  <si>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</si>
  <si>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</si>
  <si>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</si>
  <si>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</si>
  <si>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</si>
  <si>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</si>
  <si>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</si>
  <si>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</si>
  <si>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</si>
  <si>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</si>
  <si>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</si>
  <si>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</si>
  <si>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</si>
  <si>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</si>
  <si>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</si>
  <si>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</si>
  <si>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</si>
  <si>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</si>
  <si>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</si>
  <si>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</si>
  <si>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</si>
  <si>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</si>
  <si>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</si>
  <si>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</si>
  <si>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</si>
  <si>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</si>
  <si>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</si>
  <si>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</si>
  <si>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</si>
  <si>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</si>
  <si>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</si>
  <si>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</si>
  <si>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</si>
  <si>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</si>
  <si>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</si>
  <si>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</si>
  <si>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</si>
  <si>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</si>
  <si>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</si>
  <si>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</si>
  <si>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</si>
  <si>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</si>
  <si>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</si>
  <si>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</si>
  <si>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</si>
  <si>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</si>
  <si>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</si>
  <si>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</si>
  <si>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</si>
  <si>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</si>
  <si>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</si>
  <si>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</si>
  <si>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</si>
  <si>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</si>
  <si>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</si>
  <si>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</si>
  <si>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</si>
  <si>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</si>
  <si>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</si>
  <si>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</si>
  <si>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</si>
  <si>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</si>
  <si>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</si>
  <si>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</si>
  <si>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</si>
  <si>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</si>
  <si>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</si>
  <si>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</si>
  <si>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</si>
  <si>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</si>
  <si>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</si>
  <si>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</si>
  <si>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</si>
  <si>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</si>
  <si>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</si>
  <si>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</si>
  <si>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</si>
  <si>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</si>
  <si>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</si>
  <si>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</si>
  <si>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</si>
  <si>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</si>
  <si>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</si>
  <si>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</si>
  <si>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</si>
  <si>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</si>
  <si>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</si>
  <si>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</si>
  <si>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</si>
  <si>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</si>
  <si>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</si>
  <si>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</si>
  <si>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</si>
  <si>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</si>
  <si>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</si>
  <si>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</si>
  <si>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</si>
  <si>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</si>
  <si>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</si>
  <si>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</si>
  <si>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</si>
  <si>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</si>
  <si>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</si>
  <si>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</si>
  <si>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</si>
  <si>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</si>
  <si>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</si>
  <si>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</si>
  <si>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</si>
  <si>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</si>
  <si>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</si>
  <si>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</si>
  <si>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</si>
  <si>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</si>
  <si>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</si>
  <si>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</si>
  <si>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</si>
  <si>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</si>
  <si>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</si>
  <si>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</si>
  <si>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</si>
  <si>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</si>
  <si>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</si>
  <si>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</si>
  <si>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</si>
  <si>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</si>
  <si>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</si>
  <si>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</si>
  <si>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</si>
  <si>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</si>
  <si>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</si>
  <si>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</si>
  <si>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</si>
  <si>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</si>
  <si>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</si>
  <si>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</si>
  <si>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</si>
  <si>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</si>
  <si>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</si>
  <si>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</si>
  <si>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</si>
  <si>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</si>
  <si>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</si>
  <si>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</si>
  <si>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</si>
  <si>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</si>
  <si>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</si>
  <si>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</si>
  <si>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</si>
  <si>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</si>
  <si>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</si>
  <si>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</si>
  <si>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</si>
  <si>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</si>
  <si>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</si>
  <si>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</si>
  <si>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</si>
  <si>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</si>
  <si>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</si>
  <si>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</si>
  <si>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</si>
  <si>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</si>
  <si>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</si>
  <si>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</si>
  <si>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</si>
  <si>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</si>
  <si>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</si>
  <si>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</si>
  <si>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</si>
  <si>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</si>
  <si>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</si>
  <si>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</si>
  <si>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</si>
  <si>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</si>
  <si>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</si>
  <si>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</si>
  <si>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</si>
  <si>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</si>
  <si>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</si>
  <si>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</si>
  <si>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</si>
  <si>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</si>
  <si>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</si>
  <si>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</si>
  <si>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</si>
  <si>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</si>
  <si>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</si>
  <si>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</si>
  <si>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</si>
  <si>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</si>
  <si>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</si>
  <si>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</si>
  <si>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</si>
  <si>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</si>
  <si>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</si>
  <si>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</si>
  <si>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</si>
  <si>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</si>
  <si>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</si>
  <si>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</si>
  <si>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</si>
  <si>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</si>
  <si>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</si>
  <si>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</si>
  <si>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</si>
  <si>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</si>
  <si>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</si>
  <si>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</si>
  <si>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</si>
  <si>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</si>
  <si>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</si>
  <si>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</si>
  <si>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</si>
  <si>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</si>
  <si>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</si>
  <si>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</si>
  <si>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</si>
  <si>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</si>
  <si>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</si>
  <si>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</si>
  <si>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</si>
  <si>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</si>
  <si>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</si>
  <si>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</si>
  <si>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</si>
  <si>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</si>
  <si>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</si>
  <si>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</si>
  <si>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</si>
  <si>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</si>
  <si>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</si>
  <si>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</si>
  <si>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</si>
  <si>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</si>
  <si>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</si>
  <si>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</si>
  <si>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</si>
  <si>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</si>
  <si>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</si>
  <si>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</si>
  <si>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</si>
  <si>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</si>
  <si>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</si>
  <si>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</si>
  <si>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</si>
  <si>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</si>
  <si>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</si>
  <si>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</si>
  <si>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</si>
  <si>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</si>
  <si>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</si>
  <si>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</si>
  <si>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</si>
  <si>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</si>
  <si>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</si>
  <si>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</si>
  <si>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</si>
  <si>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</si>
  <si>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</si>
  <si>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</si>
  <si>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</si>
  <si>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</si>
  <si>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</si>
  <si>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</si>
  <si>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</si>
  <si>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</si>
  <si>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</si>
  <si>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</si>
  <si>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</si>
  <si>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</si>
  <si>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</si>
  <si>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</si>
  <si>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</si>
  <si>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</si>
  <si>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</si>
  <si>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</si>
  <si>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</si>
  <si>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</si>
  <si>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</si>
  <si>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</si>
  <si>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</si>
  <si>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</si>
  <si>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</si>
  <si>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</si>
  <si>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</si>
  <si>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</si>
  <si>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</si>
  <si>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</si>
  <si>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</si>
  <si>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</si>
  <si>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</si>
  <si>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</si>
  <si>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</si>
  <si>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</si>
  <si>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</si>
  <si>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</si>
  <si>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</si>
  <si>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</si>
  <si>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</si>
  <si>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</si>
  <si>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</si>
  <si>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</si>
  <si>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</si>
  <si>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</si>
  <si>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</si>
  <si>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</si>
  <si>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</si>
  <si>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</si>
  <si>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</si>
  <si>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</si>
  <si>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</si>
  <si>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</si>
  <si>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</si>
  <si>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</si>
  <si>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</si>
  <si>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</si>
  <si>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</si>
  <si>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</si>
  <si>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</si>
  <si>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</si>
  <si>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</si>
  <si>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</si>
  <si>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</si>
  <si>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</si>
  <si>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</si>
  <si>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</si>
  <si>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</si>
  <si>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</si>
  <si>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</si>
  <si>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</si>
  <si>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</si>
  <si>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</si>
  <si>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</si>
  <si>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</si>
  <si>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</si>
  <si>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</si>
  <si>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</si>
  <si>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</si>
  <si>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</si>
  <si>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</si>
  <si>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</si>
  <si>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</si>
  <si>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</si>
  <si>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</si>
  <si>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</si>
  <si>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</si>
  <si>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</si>
  <si>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</si>
  <si>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</si>
  <si>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</si>
  <si>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</si>
  <si>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</si>
  <si>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</si>
  <si>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</si>
  <si>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</si>
  <si>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</si>
  <si>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</si>
  <si>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</si>
  <si>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</si>
  <si>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</si>
  <si>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</si>
  <si>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</si>
  <si>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</si>
  <si>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</si>
  <si>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</si>
  <si>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</si>
  <si>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</si>
  <si>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</si>
  <si>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</si>
  <si>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</si>
  <si>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</si>
  <si>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</si>
  <si>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</si>
  <si>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</si>
  <si>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</si>
  <si>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</si>
  <si>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</si>
  <si>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</si>
  <si>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</si>
  <si>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</si>
  <si>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</si>
  <si>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</si>
  <si>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</si>
  <si>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</si>
  <si>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</si>
  <si>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</si>
  <si>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</si>
  <si>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</si>
  <si>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</si>
  <si>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</si>
  <si>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</si>
  <si>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</si>
  <si>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</si>
  <si>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</si>
  <si>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</si>
  <si>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</si>
  <si>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</si>
  <si>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</si>
  <si>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</si>
  <si>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</si>
  <si>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</si>
  <si>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</si>
  <si>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</si>
  <si>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</si>
  <si>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</si>
  <si>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</si>
  <si>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</si>
  <si>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</si>
  <si>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</si>
  <si>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</si>
  <si>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</si>
  <si>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</si>
  <si>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</si>
  <si>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</si>
  <si>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</si>
  <si>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</si>
  <si>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</si>
  <si>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</si>
  <si>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</si>
  <si>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</si>
  <si>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</si>
  <si>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</si>
  <si>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</si>
  <si>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</si>
  <si>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</si>
  <si>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</si>
  <si>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</si>
  <si>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</si>
  <si>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</si>
  <si>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</si>
  <si>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</si>
  <si>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</si>
  <si>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</si>
  <si>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</si>
  <si>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</si>
  <si>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</si>
  <si>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</si>
  <si>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</si>
  <si>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</si>
  <si>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</si>
  <si>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</si>
  <si>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</si>
  <si>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</si>
  <si>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</si>
  <si>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</si>
  <si>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</si>
  <si>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</si>
  <si>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</si>
  <si>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</si>
  <si>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</si>
  <si>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</si>
  <si>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</si>
  <si>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</si>
  <si>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</si>
  <si>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</si>
  <si>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</si>
  <si>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</si>
  <si>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</si>
  <si>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</si>
  <si>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</si>
  <si>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</si>
  <si>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</si>
  <si>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</si>
  <si>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</si>
  <si>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</si>
  <si>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</si>
  <si>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</si>
  <si>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</si>
  <si>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</si>
  <si>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</si>
  <si>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</si>
  <si>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</si>
  <si>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</si>
  <si>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</si>
  <si>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</si>
  <si>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</si>
  <si>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</si>
  <si>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</si>
  <si>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</si>
  <si>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</si>
  <si>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</si>
  <si>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</si>
  <si>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</si>
  <si>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</si>
  <si>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</si>
  <si>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</si>
  <si>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</si>
  <si>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</si>
  <si>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</si>
  <si>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</si>
  <si>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</si>
  <si>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</si>
  <si>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</si>
  <si>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</si>
  <si>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</si>
  <si>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</si>
  <si>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</si>
  <si>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</si>
  <si>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</si>
  <si>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</si>
  <si>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</si>
  <si>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</si>
  <si>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</si>
  <si>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</si>
  <si>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</si>
  <si>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</si>
  <si>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</si>
  <si>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</si>
  <si>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</si>
  <si>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</si>
  <si>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</si>
  <si>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</si>
  <si>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</si>
  <si>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</si>
  <si>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</si>
  <si>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</si>
  <si>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</si>
  <si>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</si>
  <si>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</si>
  <si>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</si>
  <si>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</si>
  <si>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</si>
  <si>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</si>
  <si>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</si>
  <si>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</si>
  <si>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</si>
  <si>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</si>
  <si>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</si>
  <si>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</si>
  <si>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</si>
  <si>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</si>
  <si>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</si>
  <si>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</si>
  <si>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</si>
  <si>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</si>
  <si>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</si>
  <si>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</si>
  <si>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</si>
  <si>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</si>
  <si>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</si>
  <si>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</si>
  <si>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</si>
  <si>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</si>
  <si>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</si>
  <si>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</si>
  <si>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</si>
  <si>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</si>
  <si>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</si>
  <si>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</si>
  <si>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</si>
  <si>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</si>
  <si>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</si>
  <si>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</si>
  <si>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</si>
  <si>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</si>
  <si>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</si>
  <si>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</si>
  <si>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</si>
  <si>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</si>
  <si>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</si>
  <si>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</si>
  <si>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</si>
  <si>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</si>
  <si>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</si>
  <si>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</si>
  <si>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</si>
  <si>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</si>
  <si>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</si>
  <si>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</si>
  <si>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</si>
  <si>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</si>
  <si>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</si>
  <si>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</si>
  <si>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</si>
  <si>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</si>
  <si>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</si>
  <si>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</si>
  <si>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</si>
  <si>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</si>
  <si>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</si>
  <si>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</si>
  <si>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</si>
  <si>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</si>
  <si>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</si>
  <si>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</si>
  <si>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</si>
  <si>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</si>
  <si>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</si>
  <si>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</si>
  <si>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</si>
  <si>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</si>
  <si>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</si>
  <si>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</si>
  <si>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</si>
  <si>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</si>
  <si>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</si>
  <si>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</si>
  <si>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</si>
  <si>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</si>
  <si>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</si>
  <si>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</si>
  <si>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</si>
  <si>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</si>
  <si>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</si>
  <si>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</si>
  <si>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</si>
  <si>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</si>
  <si>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</si>
  <si>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</si>
  <si>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</si>
  <si>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</si>
  <si>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</si>
  <si>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</si>
  <si>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</si>
  <si>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</si>
  <si>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</si>
  <si>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</si>
  <si>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</si>
  <si>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</si>
  <si>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</si>
  <si>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</si>
  <si>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</si>
  <si>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</si>
  <si>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</si>
  <si>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</si>
  <si>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</si>
  <si>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</si>
  <si>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</si>
  <si>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</si>
  <si>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</si>
  <si>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</si>
  <si>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</si>
  <si>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</si>
  <si>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</si>
  <si>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</si>
  <si>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</si>
  <si>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</si>
  <si>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</si>
  <si>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</si>
  <si>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</si>
  <si>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</si>
  <si>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</si>
  <si>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</si>
  <si>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</si>
  <si>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</si>
  <si>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</si>
  <si>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</si>
  <si>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</si>
  <si>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</si>
  <si>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</si>
  <si>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</si>
  <si>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</si>
  <si>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</si>
  <si>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</si>
  <si>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</si>
  <si>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</si>
  <si>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</si>
  <si>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</si>
  <si>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</si>
  <si>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</si>
  <si>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</si>
  <si>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</si>
  <si>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</si>
  <si>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</si>
  <si>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</si>
  <si>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</si>
  <si>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</si>
  <si>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</si>
  <si>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</si>
  <si>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</si>
  <si>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</si>
  <si>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</si>
  <si>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</si>
  <si>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</si>
  <si>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</si>
  <si>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</si>
  <si>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</si>
  <si>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</si>
  <si>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</si>
  <si>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</si>
  <si>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</si>
  <si>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</si>
  <si>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</si>
  <si>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</si>
  <si>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</si>
  <si>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</si>
  <si>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</si>
  <si>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</si>
  <si>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</si>
  <si>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</si>
  <si>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</si>
  <si>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</si>
  <si>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</si>
  <si>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</si>
  <si>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</si>
  <si>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</si>
  <si>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</si>
  <si>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</si>
  <si>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</si>
  <si>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</si>
  <si>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</si>
  <si>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</si>
  <si>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</si>
  <si>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</si>
  <si>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</si>
  <si>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</si>
  <si>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</si>
  <si>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</si>
  <si>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</si>
  <si>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</si>
  <si>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</si>
  <si>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</si>
  <si>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</si>
  <si>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</si>
  <si>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</si>
  <si>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</si>
  <si>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</si>
  <si>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</si>
  <si>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</si>
  <si>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</si>
  <si>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</si>
  <si>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</si>
  <si>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</si>
  <si>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</si>
  <si>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</si>
  <si>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</si>
  <si>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</si>
  <si>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</si>
  <si>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</si>
  <si>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</si>
  <si>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</si>
  <si>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</si>
  <si>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</si>
  <si>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</si>
  <si>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</si>
  <si>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</si>
  <si>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</si>
  <si>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</si>
  <si>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</si>
  <si>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</si>
  <si>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</si>
  <si>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</si>
  <si>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</si>
  <si>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</si>
  <si>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</si>
  <si>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</si>
  <si>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</si>
  <si>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</si>
  <si>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</si>
  <si>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</si>
  <si>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</si>
  <si>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</si>
  <si>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</si>
  <si>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</si>
  <si>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</si>
  <si>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</si>
  <si>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</si>
  <si>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</si>
  <si>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</si>
  <si>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</si>
  <si>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</si>
  <si>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</si>
  <si>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</si>
  <si>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</si>
  <si>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</si>
  <si>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</si>
  <si>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</si>
  <si>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</si>
  <si>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</si>
  <si>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</si>
  <si>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</si>
  <si>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</si>
  <si>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</si>
  <si>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</si>
  <si>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</si>
  <si>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</si>
  <si>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</si>
  <si>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</si>
  <si>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</si>
  <si>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</si>
  <si>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</si>
  <si>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</si>
  <si>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</si>
  <si>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</si>
  <si>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</si>
  <si>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</si>
  <si>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</si>
  <si>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</si>
  <si>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</si>
  <si>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</si>
  <si>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</si>
  <si>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</si>
  <si>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</si>
  <si>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</si>
  <si>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</si>
  <si>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</si>
  <si>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</si>
  <si>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</si>
  <si>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</si>
  <si>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</si>
  <si>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</si>
  <si>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</si>
  <si>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</si>
  <si>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</si>
  <si>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</si>
  <si>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</si>
  <si>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</si>
  <si>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</si>
  <si>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</si>
  <si>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</si>
  <si>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</si>
  <si>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</si>
  <si>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</si>
  <si>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</si>
  <si>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</si>
  <si>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</si>
  <si>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</si>
  <si>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</si>
  <si>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</si>
  <si>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</si>
  <si>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</si>
  <si>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</si>
  <si>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</si>
  <si>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</si>
  <si>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</si>
  <si>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</si>
  <si>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</si>
  <si>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</si>
  <si>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</si>
  <si>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</si>
  <si>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</si>
  <si>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</si>
  <si>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</si>
  <si>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</si>
  <si>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</si>
  <si>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</si>
  <si>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</si>
  <si>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</si>
  <si>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</si>
  <si>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</si>
  <si>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</si>
  <si>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</si>
  <si>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</si>
  <si>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</si>
  <si>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</si>
  <si>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</si>
  <si>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</si>
  <si>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</si>
  <si>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</si>
  <si>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</si>
  <si>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</si>
  <si>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</si>
  <si>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</si>
  <si>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</si>
  <si>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</si>
  <si>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</si>
  <si>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</si>
  <si>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</si>
  <si>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</si>
  <si>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</si>
  <si>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</si>
  <si>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</si>
  <si>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</si>
  <si>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</si>
  <si>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</si>
  <si>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</si>
  <si>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</si>
  <si>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</si>
  <si>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</si>
  <si>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</si>
  <si>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</si>
  <si>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</si>
  <si>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</si>
  <si>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</si>
  <si>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</si>
  <si>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</si>
  <si>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</si>
  <si>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</si>
  <si>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</si>
  <si>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</si>
  <si>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</si>
  <si>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</si>
  <si>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</si>
  <si>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</si>
  <si>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</si>
  <si>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</si>
  <si>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</si>
  <si>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</si>
  <si>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</si>
  <si>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</si>
  <si>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</si>
  <si>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</si>
  <si>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</si>
  <si>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</si>
  <si>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</si>
  <si>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</si>
  <si>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</si>
  <si>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</si>
  <si>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</si>
  <si>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</si>
  <si>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</si>
  <si>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</si>
  <si>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</si>
  <si>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</si>
  <si>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</si>
  <si>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</si>
  <si>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</si>
  <si>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</si>
  <si>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</si>
  <si>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</si>
  <si>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</si>
  <si>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</si>
  <si>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</si>
  <si>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</si>
  <si>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</si>
  <si>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</si>
  <si>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</si>
  <si>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</si>
  <si>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</si>
  <si>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</si>
  <si>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</si>
  <si>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</si>
  <si>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</si>
  <si>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</si>
  <si>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</si>
  <si>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</si>
  <si>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</si>
  <si>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</si>
  <si>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</si>
  <si>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</si>
  <si>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</si>
  <si>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</si>
  <si>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</si>
  <si>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</si>
  <si>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</si>
  <si>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</si>
  <si>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</si>
  <si>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</si>
  <si>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</si>
  <si>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</si>
  <si>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</si>
  <si>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</si>
  <si>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</si>
  <si>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</si>
  <si>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</si>
  <si>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</si>
  <si>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</si>
  <si>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</si>
  <si>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</si>
  <si>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</si>
  <si>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</si>
  <si>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</si>
  <si>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</si>
  <si>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</si>
  <si>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</si>
  <si>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</si>
  <si>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</si>
  <si>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</si>
  <si>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</si>
  <si>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</si>
  <si>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</si>
  <si>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</si>
  <si>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</si>
  <si>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</si>
  <si>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</si>
  <si>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</si>
  <si>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</si>
  <si>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</si>
  <si>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</si>
  <si>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</si>
  <si>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</si>
  <si>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</si>
  <si>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</si>
  <si>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</si>
  <si>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</si>
  <si>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</si>
  <si>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</si>
  <si>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</si>
  <si>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</si>
  <si>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</si>
  <si>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</si>
  <si>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</si>
  <si>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</si>
  <si>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</si>
  <si>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</si>
  <si>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</si>
  <si>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</si>
  <si>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</si>
  <si>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</si>
  <si>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</si>
  <si>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</si>
  <si>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</si>
  <si>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</si>
  <si>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</si>
  <si>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</si>
  <si>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</si>
  <si>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</si>
  <si>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</si>
  <si>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</si>
  <si>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</si>
  <si>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</si>
  <si>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</si>
  <si>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</si>
  <si>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</si>
  <si>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</si>
  <si>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</si>
  <si>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</si>
  <si>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</si>
  <si>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</si>
  <si>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</si>
  <si>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</si>
  <si>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</si>
  <si>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</si>
  <si>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</si>
  <si>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</si>
  <si>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</si>
  <si>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</si>
  <si>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</si>
  <si>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</si>
  <si>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</si>
  <si>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</si>
  <si>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</si>
  <si>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</si>
  <si>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</si>
  <si>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</si>
  <si>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</si>
  <si>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</si>
  <si>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</si>
  <si>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</si>
  <si>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</si>
  <si>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</si>
  <si>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</si>
  <si>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</si>
  <si>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</si>
  <si>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</si>
  <si>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</si>
  <si>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</si>
  <si>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</si>
  <si>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</si>
  <si>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</si>
  <si>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</si>
  <si>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</si>
  <si>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</si>
  <si>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</si>
  <si>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</si>
  <si>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</si>
  <si>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</si>
  <si>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</si>
  <si>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</si>
  <si>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</si>
  <si>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</si>
  <si>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</si>
  <si>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</si>
  <si>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</si>
  <si>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</si>
  <si>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</si>
  <si>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</si>
  <si>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</si>
  <si>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</si>
  <si>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</si>
  <si>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</si>
  <si>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</si>
  <si>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</si>
  <si>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</si>
  <si>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</si>
  <si>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</si>
  <si>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</si>
  <si>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</si>
  <si>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</si>
  <si>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</si>
  <si>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</si>
  <si>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</si>
  <si>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</si>
  <si>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</si>
  <si>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</si>
  <si>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</si>
  <si>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</si>
  <si>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</si>
  <si>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</si>
  <si>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</si>
  <si>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</si>
  <si>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</si>
  <si>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</si>
  <si>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</si>
  <si>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</si>
  <si>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</si>
  <si>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</si>
  <si>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</si>
  <si>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</si>
  <si>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</si>
  <si>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</si>
  <si>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</si>
  <si>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</si>
  <si>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</si>
  <si>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</si>
  <si>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</si>
  <si>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</si>
  <si>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</si>
  <si>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</si>
  <si>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</si>
  <si>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</si>
  <si>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</si>
  <si>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</si>
  <si>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</si>
  <si>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</si>
  <si>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</si>
  <si>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</si>
  <si>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</si>
  <si>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</si>
  <si>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</si>
  <si>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</si>
  <si>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</si>
  <si>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</si>
  <si>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</si>
  <si>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</si>
  <si>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</si>
  <si>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</si>
  <si>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</si>
  <si>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</si>
  <si>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</si>
  <si>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</si>
  <si>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</si>
  <si>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</si>
  <si>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</si>
  <si>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</si>
  <si>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</si>
  <si>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</si>
  <si>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</si>
  <si>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</si>
  <si>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</si>
  <si>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</si>
  <si>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</si>
  <si>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</si>
  <si>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</si>
  <si>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</si>
  <si>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</si>
  <si>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</si>
  <si>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</si>
  <si>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</si>
  <si>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</si>
  <si>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</si>
  <si>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</si>
  <si>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</si>
  <si>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</si>
  <si>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</si>
  <si>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</si>
  <si>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</si>
  <si>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</si>
  <si>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</si>
  <si>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</si>
  <si>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</si>
  <si>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</si>
  <si>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</si>
  <si>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</si>
  <si>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</si>
  <si>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</si>
  <si>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</si>
  <si>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</si>
  <si>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</si>
  <si>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</si>
  <si>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</si>
  <si>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</si>
  <si>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</si>
  <si>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</si>
  <si>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</si>
  <si>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</si>
  <si>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</si>
  <si>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</si>
  <si>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</si>
  <si>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</si>
  <si>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</si>
  <si>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</si>
  <si>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</si>
  <si>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</si>
  <si>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</si>
  <si>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</si>
  <si>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</si>
  <si>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</si>
  <si>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</si>
  <si>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</si>
  <si>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</si>
  <si>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</si>
  <si>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</si>
  <si>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</si>
  <si>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</si>
  <si>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</si>
  <si>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</si>
  <si>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</si>
  <si>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</si>
  <si>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</si>
  <si>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</si>
  <si>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</si>
  <si>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</si>
  <si>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</si>
  <si>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</si>
  <si>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</si>
  <si>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</si>
  <si>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</si>
  <si>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</si>
  <si>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</si>
  <si>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</si>
  <si>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</si>
  <si>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</si>
  <si>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</si>
  <si>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</si>
  <si>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</si>
  <si>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</si>
  <si>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</si>
  <si>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</si>
  <si>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</si>
  <si>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</si>
  <si>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</si>
  <si>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</si>
  <si>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</si>
  <si>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</si>
  <si>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</si>
  <si>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</si>
  <si>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</si>
  <si>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</si>
  <si>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</si>
  <si>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</si>
  <si>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</si>
  <si>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</si>
  <si>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</si>
  <si>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</si>
  <si>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</si>
  <si>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</si>
  <si>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</si>
  <si>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</si>
  <si>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</si>
  <si>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</si>
  <si>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</si>
  <si>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</si>
  <si>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</si>
  <si>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</si>
  <si>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</si>
  <si>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</si>
  <si>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</si>
  <si>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</si>
  <si>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</si>
  <si>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</si>
  <si>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</si>
  <si>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</si>
  <si>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</si>
  <si>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</si>
  <si>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</si>
  <si>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</si>
  <si>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</si>
  <si>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</si>
  <si>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</si>
  <si>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</si>
  <si>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</si>
  <si>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</si>
  <si>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</si>
  <si>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</si>
  <si>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</si>
  <si>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</si>
  <si>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</si>
  <si>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</si>
  <si>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</si>
  <si>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</si>
  <si>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</si>
  <si>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</si>
  <si>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</si>
  <si>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</si>
  <si>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</si>
  <si>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</si>
  <si>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</si>
  <si>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</si>
  <si>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</si>
  <si>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</si>
  <si>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</si>
  <si>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</si>
  <si>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</si>
  <si>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</si>
  <si>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</si>
  <si>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</si>
  <si>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</si>
  <si>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</si>
  <si>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</si>
  <si>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</si>
  <si>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</si>
  <si>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</si>
  <si>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</si>
  <si>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</si>
  <si>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</si>
  <si>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</si>
  <si>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</si>
  <si>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</si>
  <si>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</si>
  <si>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</si>
  <si>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</si>
  <si>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</si>
  <si>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</si>
  <si>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</si>
  <si>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</si>
  <si>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</si>
  <si>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</si>
  <si>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</si>
  <si>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</si>
  <si>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</si>
  <si>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</si>
  <si>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</si>
  <si>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</si>
  <si>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</si>
  <si>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</si>
  <si>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</si>
  <si>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</si>
  <si>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</si>
  <si>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</si>
  <si>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</si>
  <si>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</si>
  <si>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</si>
  <si>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</si>
  <si>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</si>
  <si>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</si>
  <si>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</si>
  <si>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</si>
  <si>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</si>
  <si>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</si>
  <si>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</si>
  <si>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</si>
  <si>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</si>
  <si>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</si>
  <si>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</si>
  <si>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</si>
  <si>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</si>
  <si>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</si>
  <si>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</si>
  <si>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</si>
  <si>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</si>
  <si>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</si>
  <si>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</si>
  <si>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</si>
  <si>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</si>
  <si>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</si>
  <si>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</si>
  <si>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</si>
  <si>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</si>
  <si>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</si>
  <si>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</si>
  <si>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</si>
  <si>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</si>
  <si>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</si>
  <si>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</si>
  <si>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</si>
  <si>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</si>
  <si>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</si>
  <si>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</si>
  <si>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</si>
  <si>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</si>
  <si>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</si>
  <si>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</si>
  <si>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</si>
  <si>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</si>
  <si>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</si>
  <si>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</si>
  <si>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</si>
  <si>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</si>
  <si>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</si>
  <si>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</si>
  <si>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</si>
  <si>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</si>
  <si>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</si>
  <si>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</si>
  <si>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</si>
  <si>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</si>
  <si>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</si>
  <si>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</si>
  <si>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</si>
  <si>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</si>
  <si>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</si>
  <si>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</si>
  <si>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</si>
  <si>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</si>
  <si>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</si>
  <si>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</si>
  <si>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</si>
  <si>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</si>
  <si>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</si>
  <si>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</si>
  <si>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</si>
  <si>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</si>
  <si>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</si>
  <si>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</si>
  <si>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</si>
  <si>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</si>
  <si>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</si>
  <si>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</si>
  <si>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</si>
  <si>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</si>
  <si>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</si>
  <si>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</si>
  <si>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</si>
  <si>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</si>
  <si>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</si>
  <si>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</si>
  <si>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</si>
  <si>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</si>
  <si>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</si>
  <si>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</si>
  <si>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</si>
  <si>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</si>
  <si>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</si>
  <si>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</si>
  <si>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</si>
  <si>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</si>
  <si>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</si>
  <si>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</si>
  <si>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</si>
  <si>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</si>
  <si>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</si>
  <si>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</si>
  <si>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</si>
  <si>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</si>
  <si>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</si>
  <si>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</si>
  <si>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</si>
  <si>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</si>
  <si>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</si>
  <si>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</si>
  <si>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</si>
  <si>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</si>
  <si>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</si>
  <si>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</si>
  <si>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</si>
  <si>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</si>
  <si>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</si>
  <si>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</si>
  <si>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</si>
  <si>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</si>
  <si>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</si>
  <si>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</si>
  <si>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</si>
  <si>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</si>
  <si>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</si>
  <si>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</si>
  <si>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</si>
  <si>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</si>
  <si>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</si>
  <si>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</si>
  <si>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</si>
  <si>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</si>
  <si>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</si>
  <si>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</si>
  <si>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</si>
  <si>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</si>
  <si>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</si>
  <si>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</si>
  <si>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</si>
  <si>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</si>
  <si>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</si>
  <si>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</si>
  <si>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</si>
  <si>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</si>
  <si>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</si>
  <si>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</si>
  <si>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</si>
  <si>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</si>
  <si>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</si>
  <si>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</si>
  <si>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</si>
  <si>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</si>
  <si>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</si>
  <si>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</si>
  <si>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</si>
  <si>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</si>
  <si>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</si>
  <si>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</si>
  <si>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</si>
  <si>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</si>
  <si>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</si>
  <si>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</si>
  <si>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</si>
  <si>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</si>
  <si>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</si>
  <si>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</si>
  <si>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</si>
  <si>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</si>
  <si>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</si>
  <si>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</si>
  <si>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</si>
  <si>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</si>
  <si>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</si>
  <si>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</si>
  <si>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</si>
  <si>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</si>
  <si>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</si>
  <si>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</si>
  <si>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</si>
  <si>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</si>
  <si>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</si>
  <si>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</si>
  <si>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</si>
  <si>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</si>
  <si>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</si>
  <si>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</si>
  <si>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</si>
  <si>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</si>
  <si>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</si>
  <si>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</si>
  <si>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</si>
  <si>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</si>
  <si>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</si>
  <si>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</si>
  <si>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</si>
  <si>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</si>
  <si>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</si>
  <si>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</si>
  <si>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</si>
  <si>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</si>
  <si>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</si>
  <si>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</si>
  <si>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</si>
  <si>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</si>
  <si>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</si>
  <si>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</si>
  <si>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</si>
  <si>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</si>
  <si>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</si>
  <si>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</si>
  <si>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</si>
  <si>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</si>
  <si>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</si>
  <si>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</si>
  <si>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</si>
  <si>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</si>
  <si>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</si>
  <si>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</si>
  <si>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</si>
  <si>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</si>
  <si>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</si>
  <si>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</si>
  <si>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</si>
  <si>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</si>
  <si>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</si>
  <si>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</si>
  <si>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</si>
  <si>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</si>
  <si>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</si>
  <si>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</si>
  <si>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</si>
  <si>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</si>
  <si>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</si>
  <si>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</si>
  <si>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</si>
  <si>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</si>
  <si>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</si>
  <si>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</si>
  <si>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</si>
  <si>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</si>
  <si>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</si>
  <si>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</si>
  <si>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</si>
  <si>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</si>
  <si>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</si>
  <si>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</si>
  <si>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</si>
  <si>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</si>
  <si>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</si>
  <si>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</si>
  <si>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</si>
  <si>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</si>
  <si>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</si>
  <si>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</si>
  <si>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</si>
  <si>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</si>
  <si>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</si>
  <si>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</si>
  <si>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</si>
  <si>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</si>
  <si>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</si>
  <si>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</si>
  <si>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</si>
  <si>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</si>
  <si>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</si>
  <si>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</si>
  <si>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</si>
  <si>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</si>
  <si>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</si>
  <si>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</si>
  <si>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</si>
  <si>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</si>
  <si>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</si>
  <si>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</si>
  <si>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</si>
  <si>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</si>
  <si>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</si>
  <si>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</si>
  <si>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</si>
  <si>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</si>
  <si>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</si>
  <si>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</si>
  <si>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</si>
  <si>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</si>
  <si>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</si>
  <si>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</si>
  <si>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</si>
  <si>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</si>
  <si>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</si>
  <si>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</si>
  <si>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</si>
  <si>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</si>
  <si>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</si>
  <si>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</si>
  <si>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</si>
  <si>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</si>
  <si>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</si>
  <si>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</si>
  <si>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</si>
  <si>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</si>
  <si>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</si>
  <si>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</si>
  <si>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</si>
  <si>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</si>
  <si>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</si>
  <si>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</si>
  <si>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</si>
  <si>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</si>
  <si>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</si>
  <si>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</si>
  <si>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</si>
  <si>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</si>
  <si>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</si>
  <si>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</si>
  <si>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</si>
  <si>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</si>
  <si>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</si>
  <si>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</si>
  <si>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</si>
  <si>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</si>
  <si>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</si>
  <si>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</si>
  <si>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</si>
  <si>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</si>
  <si>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</si>
  <si>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</si>
  <si>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</si>
  <si>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</si>
  <si>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</si>
  <si>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</si>
  <si>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</si>
  <si>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</si>
  <si>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</si>
  <si>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</si>
  <si>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</si>
  <si>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</si>
  <si>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</si>
  <si>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</si>
  <si>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</si>
  <si>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</si>
  <si>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</si>
  <si>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</si>
  <si>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</si>
  <si>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</si>
  <si>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</si>
  <si>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</si>
  <si>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</si>
  <si>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</si>
  <si>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</si>
  <si>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</si>
  <si>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</si>
  <si>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</si>
  <si>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</si>
  <si>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</si>
  <si>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</si>
  <si>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</si>
  <si>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</si>
  <si>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</si>
  <si>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</si>
  <si>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</si>
  <si>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</si>
  <si>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</si>
  <si>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</si>
  <si>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</si>
  <si>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</si>
  <si>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</si>
  <si>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</si>
  <si>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</si>
  <si>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</si>
  <si>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</si>
  <si>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</si>
  <si>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</si>
  <si>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</si>
  <si>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</si>
  <si>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</si>
  <si>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</si>
  <si>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</si>
  <si>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</si>
  <si>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</si>
  <si>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</si>
  <si>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</si>
  <si>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</si>
  <si>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</si>
  <si>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</si>
  <si>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</si>
  <si>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</si>
  <si>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</si>
  <si>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</si>
  <si>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</si>
  <si>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</si>
  <si>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</si>
  <si>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</si>
  <si>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</si>
  <si>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</si>
  <si>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</si>
  <si>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</si>
  <si>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</si>
  <si>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</si>
  <si>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</si>
  <si>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</si>
  <si>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</si>
  <si>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</si>
  <si>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</si>
  <si>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</si>
  <si>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</si>
  <si>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</si>
  <si>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</si>
  <si>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</si>
  <si>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</si>
  <si>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</si>
  <si>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</si>
  <si>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</si>
  <si>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</si>
  <si>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</si>
  <si>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</si>
  <si>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</si>
  <si>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</si>
  <si>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</si>
  <si>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</si>
  <si>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</si>
  <si>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</si>
  <si>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</si>
  <si>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</si>
  <si>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</si>
  <si>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</si>
  <si>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</si>
  <si>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</si>
  <si>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</si>
  <si>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</si>
  <si>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</si>
  <si>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</si>
  <si>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</si>
  <si>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</si>
  <si>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</si>
  <si>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</si>
  <si>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</si>
  <si>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</si>
  <si>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</si>
  <si>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</si>
  <si>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</si>
  <si>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</si>
  <si>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</si>
  <si>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</si>
  <si>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</si>
  <si>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</si>
  <si>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</si>
  <si>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</si>
  <si>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</si>
  <si>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</si>
  <si>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</si>
  <si>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</si>
  <si>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</si>
  <si>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</si>
  <si>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</si>
  <si>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</si>
  <si>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</si>
  <si>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</si>
  <si>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</si>
  <si>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</si>
  <si>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</si>
  <si>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</si>
  <si>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</si>
  <si>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</si>
  <si>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</si>
  <si>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</si>
  <si>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</si>
  <si>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</si>
  <si>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</si>
  <si>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</si>
  <si>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</si>
  <si>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</si>
  <si>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</si>
  <si>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</si>
  <si>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</si>
  <si>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</si>
  <si>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</si>
  <si>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</si>
  <si>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</si>
  <si>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</si>
  <si>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</si>
  <si>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</si>
  <si>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</si>
  <si>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</si>
  <si>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</si>
  <si>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</si>
  <si>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</si>
  <si>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</si>
  <si>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</si>
  <si>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</si>
  <si>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</si>
  <si>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</si>
  <si>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</si>
  <si>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</si>
  <si>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</si>
  <si>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</si>
  <si>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</si>
  <si>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</si>
  <si>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</si>
  <si>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</si>
  <si>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</si>
  <si>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</si>
  <si>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</si>
  <si>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</si>
  <si>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</si>
  <si>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</si>
  <si>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</si>
  <si>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</si>
  <si>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</si>
  <si>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</si>
  <si>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</si>
  <si>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</si>
  <si>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</si>
  <si>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</si>
  <si>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</si>
  <si>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</si>
  <si>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</si>
  <si>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</si>
  <si>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</si>
  <si>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</si>
  <si>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</si>
  <si>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</si>
  <si>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</si>
  <si>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</si>
  <si>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</si>
  <si>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</si>
  <si>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</si>
  <si>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</si>
  <si>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</si>
  <si>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</si>
  <si>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</si>
  <si>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</si>
  <si>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</si>
  <si>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</si>
  <si>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</si>
  <si>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</si>
  <si>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</si>
  <si>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</si>
  <si>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</si>
  <si>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</si>
  <si>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</si>
  <si>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</si>
  <si>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</si>
  <si>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</si>
  <si>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</si>
  <si>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</si>
  <si>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</si>
  <si>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</si>
  <si>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</si>
  <si>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</si>
  <si>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</si>
  <si>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</si>
  <si>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</si>
  <si>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</si>
  <si>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</si>
  <si>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</si>
  <si>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</si>
  <si>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</si>
  <si>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</si>
  <si>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</si>
  <si>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</si>
  <si>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</si>
  <si>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</si>
  <si>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</si>
  <si>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</si>
  <si>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</si>
  <si>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</si>
  <si>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</si>
  <si>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</si>
  <si>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</si>
  <si>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</si>
  <si>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</si>
  <si>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</si>
  <si>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</si>
  <si>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</si>
  <si>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</si>
  <si>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</si>
  <si>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</si>
  <si>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</si>
  <si>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</si>
  <si>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</si>
  <si>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</si>
  <si>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</si>
  <si>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</si>
  <si>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</si>
  <si>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</si>
  <si>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</si>
  <si>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</si>
  <si>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</si>
  <si>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</si>
  <si>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</si>
  <si>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</si>
  <si>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</si>
  <si>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</si>
  <si>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</si>
  <si>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</si>
  <si>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</si>
  <si>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</si>
  <si>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</si>
  <si>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</si>
  <si>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</si>
  <si>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</si>
  <si>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</si>
  <si>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</si>
  <si>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</si>
  <si>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</si>
  <si>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</si>
  <si>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</si>
  <si>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</si>
  <si>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</si>
  <si>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</si>
  <si>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</si>
  <si>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</si>
  <si>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</si>
  <si>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</si>
  <si>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</si>
  <si>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</si>
  <si>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</si>
  <si>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</si>
  <si>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</si>
  <si>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</si>
  <si>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</si>
  <si>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</si>
  <si>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</si>
  <si>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</si>
  <si>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</si>
  <si>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</si>
  <si>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</si>
  <si>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</si>
  <si>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</si>
  <si>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</si>
  <si>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</si>
  <si>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</si>
  <si>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</si>
  <si>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</si>
  <si>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</si>
  <si>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</si>
  <si>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</si>
  <si>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</si>
  <si>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</si>
  <si>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</si>
  <si>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</si>
  <si>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</si>
  <si>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</si>
  <si>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</si>
  <si>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</si>
  <si>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</si>
  <si>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</si>
  <si>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</si>
  <si>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</si>
  <si>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</si>
  <si>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</si>
  <si>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</si>
  <si>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</si>
  <si>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</si>
  <si>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</si>
  <si>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</si>
  <si>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</si>
  <si>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</si>
  <si>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</si>
  <si>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</si>
  <si>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</si>
  <si>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</si>
  <si>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</si>
  <si>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</si>
  <si>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</si>
  <si>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</si>
  <si>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</si>
  <si>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</si>
  <si>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</si>
  <si>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</si>
  <si>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</si>
  <si>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</si>
  <si>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</si>
  <si>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</si>
  <si>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</si>
  <si>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</si>
  <si>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</si>
  <si>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</si>
  <si>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</si>
  <si>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</si>
  <si>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</si>
  <si>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</si>
  <si>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</si>
  <si>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</si>
  <si>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</si>
  <si>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</si>
  <si>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</si>
  <si>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</si>
  <si>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</si>
  <si>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</si>
  <si>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</si>
  <si>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</si>
  <si>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</si>
  <si>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</si>
  <si>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</si>
  <si>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</si>
  <si>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</si>
  <si>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</si>
  <si>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</si>
  <si>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</si>
  <si>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</si>
  <si>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</si>
  <si>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</si>
  <si>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</si>
  <si>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</si>
  <si>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</si>
  <si>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</si>
  <si>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</si>
  <si>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</si>
  <si>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</si>
  <si>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</si>
  <si>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</si>
  <si>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</si>
  <si>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</si>
  <si>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</si>
  <si>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</si>
  <si>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</si>
  <si>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</si>
  <si>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</si>
  <si>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</si>
  <si>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</si>
  <si>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</si>
  <si>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</si>
  <si>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</si>
  <si>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</si>
  <si>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</si>
  <si>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</si>
  <si>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</si>
  <si>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</si>
  <si>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</si>
  <si>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</si>
  <si>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</si>
  <si>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</si>
  <si>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</si>
  <si>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</si>
  <si>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</si>
  <si>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</si>
  <si>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</si>
  <si>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</si>
  <si>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</si>
  <si>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</si>
  <si>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</si>
  <si>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</si>
  <si>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</si>
  <si>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</si>
  <si>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</si>
  <si>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</si>
  <si>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</si>
  <si>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</si>
  <si>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</si>
  <si>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</si>
  <si>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</si>
  <si>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</si>
  <si>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</si>
  <si>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</si>
  <si>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</si>
  <si>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</si>
  <si>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</si>
  <si>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</si>
  <si>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</si>
  <si>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</si>
  <si>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</si>
  <si>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</si>
  <si>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</si>
  <si>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</si>
  <si>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</si>
  <si>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</si>
  <si>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</si>
  <si>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</si>
  <si>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</si>
  <si>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</si>
  <si>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</si>
  <si>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</si>
  <si>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</si>
  <si>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</si>
  <si>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</si>
  <si>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</si>
  <si>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</si>
  <si>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</si>
  <si>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</si>
  <si>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</si>
  <si>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</si>
  <si>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</si>
  <si>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</si>
  <si>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</si>
  <si>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</si>
  <si>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</si>
  <si>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</si>
  <si>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</si>
  <si>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</si>
  <si>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</si>
  <si>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</si>
  <si>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</si>
  <si>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</si>
  <si>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</si>
  <si>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</si>
  <si>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</si>
  <si>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</si>
  <si>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</si>
  <si>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</si>
  <si>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</si>
  <si>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</si>
  <si>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</si>
  <si>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</si>
  <si>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</si>
  <si>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</si>
  <si>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</si>
  <si>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</si>
  <si>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</si>
  <si>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</si>
  <si>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</si>
  <si>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</si>
  <si>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</si>
  <si>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</si>
  <si>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</si>
  <si>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</si>
  <si>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</si>
  <si>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</si>
  <si>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</si>
  <si>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</si>
  <si>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</si>
  <si>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</si>
  <si>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</si>
  <si>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</si>
  <si>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</si>
  <si>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</si>
  <si>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</si>
  <si>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</si>
  <si>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</si>
  <si>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</si>
  <si>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</si>
  <si>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</si>
  <si>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</si>
  <si>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</si>
  <si>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</si>
  <si>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</si>
  <si>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</si>
  <si>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</si>
  <si>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</si>
  <si>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</si>
  <si>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</si>
  <si>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</si>
  <si>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</si>
  <si>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</si>
  <si>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</si>
  <si>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</si>
  <si>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</si>
  <si>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</si>
  <si>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</si>
  <si>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</si>
  <si>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</si>
  <si>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</si>
  <si>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</si>
  <si>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</si>
  <si>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</si>
  <si>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</si>
  <si>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</si>
  <si>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</si>
  <si>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</si>
  <si>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</si>
  <si>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</si>
  <si>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</si>
  <si>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</si>
  <si>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</si>
  <si>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</si>
  <si>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</si>
  <si>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</si>
  <si>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</si>
  <si>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</si>
  <si>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</si>
  <si>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</si>
  <si>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</si>
  <si>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</si>
  <si>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</si>
  <si>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</si>
  <si>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</si>
  <si>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</si>
  <si>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</si>
  <si>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</si>
  <si>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</si>
  <si>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</si>
  <si>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</si>
  <si>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</si>
  <si>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</si>
  <si>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</si>
  <si>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</si>
  <si>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</si>
  <si>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</si>
  <si>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</si>
  <si>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</si>
  <si>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</si>
  <si>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</si>
  <si>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</si>
  <si>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</si>
  <si>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</si>
  <si>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</si>
  <si>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</si>
  <si>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</si>
  <si>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</si>
  <si>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</si>
  <si>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</si>
  <si>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</si>
  <si>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</si>
  <si>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</si>
  <si>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</si>
  <si>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</si>
  <si>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</si>
  <si>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</si>
  <si>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</si>
  <si>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</si>
  <si>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</si>
  <si>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</si>
  <si>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</si>
  <si>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</si>
  <si>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</si>
  <si>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</si>
  <si>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</si>
  <si>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</si>
  <si>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</si>
  <si>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</si>
  <si>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</si>
  <si>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</si>
  <si>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</si>
  <si>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</si>
  <si>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</si>
  <si>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</si>
  <si>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</si>
  <si>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</si>
  <si>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</si>
  <si>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</si>
  <si>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</si>
  <si>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</si>
  <si>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</si>
  <si>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</si>
  <si>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</si>
  <si>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</si>
  <si>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</si>
  <si>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</si>
  <si>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</si>
  <si>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</si>
  <si>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</si>
  <si>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</si>
  <si>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</si>
  <si>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</si>
  <si>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</si>
  <si>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</si>
  <si>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</si>
  <si>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</si>
  <si>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</si>
  <si>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</si>
  <si>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</si>
  <si>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</si>
  <si>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</si>
  <si>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</si>
  <si>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</si>
  <si>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</si>
  <si>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</si>
  <si>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</si>
  <si>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</si>
  <si>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</si>
  <si>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</si>
  <si>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</si>
  <si>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</si>
  <si>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</si>
  <si>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</si>
  <si>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</si>
  <si>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</si>
  <si>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</si>
  <si>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</si>
  <si>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</si>
  <si>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</si>
  <si>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</si>
  <si>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</si>
  <si>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</si>
  <si>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</si>
  <si>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</si>
  <si>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</si>
  <si>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</si>
  <si>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</si>
  <si>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</si>
  <si>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</si>
  <si>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</si>
  <si>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</si>
  <si>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</si>
  <si>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</si>
  <si>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</si>
  <si>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</si>
  <si>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</si>
  <si>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</si>
  <si>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</si>
  <si>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</si>
  <si>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</si>
  <si>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</si>
  <si>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</si>
  <si>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</si>
  <si>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</si>
  <si>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</si>
  <si>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</si>
  <si>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</si>
  <si>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</si>
  <si>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</si>
  <si>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</si>
  <si>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</si>
  <si>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</si>
  <si>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</si>
  <si>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</si>
  <si>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</si>
  <si>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</si>
  <si>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</si>
  <si>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</si>
  <si>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</si>
  <si>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</si>
  <si>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</si>
  <si>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</si>
  <si>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</si>
  <si>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</si>
  <si>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</si>
  <si>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</si>
  <si>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</si>
  <si>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</si>
  <si>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</si>
  <si>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</si>
  <si>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</si>
  <si>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</si>
  <si>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</si>
  <si>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</si>
  <si>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</si>
  <si>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</si>
  <si>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</si>
  <si>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</si>
  <si>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</si>
  <si>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</si>
  <si>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</si>
  <si>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</si>
  <si>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</si>
  <si>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</si>
  <si>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</si>
  <si>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</si>
  <si>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</si>
  <si>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</si>
  <si>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</si>
  <si>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</si>
  <si>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</si>
  <si>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</si>
  <si>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</si>
  <si>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</si>
  <si>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</si>
  <si>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</si>
  <si>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</si>
  <si>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</si>
  <si>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</si>
  <si>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</si>
  <si>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</si>
  <si>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</si>
  <si>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</si>
  <si>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</si>
  <si>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</si>
  <si>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</si>
  <si>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</si>
  <si>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</si>
  <si>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</si>
  <si>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</si>
  <si>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</si>
  <si>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</si>
  <si>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</si>
  <si>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</si>
  <si>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</si>
  <si>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</si>
  <si>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</si>
  <si>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</si>
  <si>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</si>
  <si>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</si>
  <si>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</si>
  <si>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</si>
  <si>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</si>
  <si>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</si>
  <si>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</si>
  <si>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</si>
  <si>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</si>
  <si>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</si>
  <si>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</si>
  <si>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</si>
  <si>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</si>
  <si>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</si>
  <si>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</si>
  <si>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</si>
  <si>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</si>
  <si>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</si>
  <si>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</si>
  <si>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</si>
  <si>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</si>
  <si>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</si>
  <si>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</si>
  <si>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</si>
  <si>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</si>
  <si>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</si>
  <si>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</si>
  <si>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</si>
  <si>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</si>
  <si>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</si>
  <si>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</si>
  <si>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</si>
  <si>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</si>
  <si>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</si>
  <si>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</si>
  <si>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</si>
  <si>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</si>
  <si>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</si>
  <si>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</si>
  <si>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</si>
  <si>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</si>
  <si>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</si>
  <si>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</si>
  <si>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</si>
  <si>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</si>
  <si>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</si>
  <si>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</si>
  <si>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</si>
  <si>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</si>
  <si>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</si>
  <si>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</si>
  <si>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</si>
  <si>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</si>
  <si>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</si>
  <si>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</si>
  <si>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</si>
  <si>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</si>
  <si>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</si>
  <si>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</si>
  <si>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</si>
  <si>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</si>
  <si>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</si>
  <si>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</si>
  <si>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</si>
  <si>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</si>
  <si>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</si>
  <si>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</si>
  <si>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</si>
  <si>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</si>
  <si>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</si>
  <si>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</si>
  <si>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</si>
  <si>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</si>
  <si>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</si>
  <si>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</si>
  <si>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</si>
  <si>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</si>
  <si>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</si>
  <si>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</si>
  <si>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</si>
  <si>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</si>
  <si>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</si>
  <si>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</si>
  <si>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</si>
  <si>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</si>
  <si>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</si>
  <si>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</si>
  <si>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</si>
  <si>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</si>
  <si>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</si>
  <si>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</si>
  <si>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</si>
  <si>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</si>
  <si>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</si>
  <si>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</si>
  <si>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</si>
  <si>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</si>
  <si>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</si>
  <si>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</si>
  <si>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</si>
  <si>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</si>
  <si>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</si>
  <si>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</si>
  <si>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</si>
  <si>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</si>
  <si>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</si>
  <si>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</si>
  <si>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</si>
  <si>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</si>
  <si>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</si>
  <si>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</si>
  <si>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</si>
  <si>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</si>
  <si>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</si>
  <si>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</si>
  <si>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</si>
  <si>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</si>
  <si>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</si>
  <si>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</si>
  <si>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</si>
  <si>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</si>
  <si>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</si>
  <si>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</si>
  <si>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</si>
  <si>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</si>
  <si>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</si>
  <si>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</si>
  <si>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</si>
  <si>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</si>
  <si>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</si>
  <si>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</si>
  <si>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</si>
  <si>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</si>
  <si>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</si>
  <si>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</si>
  <si>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</si>
  <si>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</si>
  <si>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</si>
  <si>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</si>
  <si>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</si>
  <si>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</si>
  <si>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</si>
  <si>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</si>
  <si>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</si>
  <si>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</si>
  <si>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</si>
  <si>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</si>
  <si>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</si>
  <si>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</si>
  <si>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</si>
  <si>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</si>
  <si>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</si>
  <si>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</si>
  <si>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</si>
  <si>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</si>
  <si>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</si>
  <si>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</si>
  <si>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</si>
  <si>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</si>
  <si>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</si>
  <si>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</si>
  <si>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</si>
  <si>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</si>
  <si>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</si>
  <si>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</si>
  <si>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</si>
  <si>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</si>
  <si>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</si>
  <si>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</si>
  <si>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</si>
  <si>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</si>
  <si>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</si>
  <si>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</si>
  <si>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</si>
  <si>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</si>
  <si>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</si>
  <si>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</si>
  <si>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</si>
  <si>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</si>
  <si>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</si>
  <si>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</si>
  <si>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</si>
  <si>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</si>
  <si>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</si>
  <si>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</si>
  <si>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</si>
  <si>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</si>
  <si>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</si>
  <si>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</si>
  <si>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</si>
  <si>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</si>
  <si>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</si>
  <si>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</si>
  <si>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</si>
  <si>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</si>
  <si>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</si>
  <si>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</si>
  <si>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</si>
  <si>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</si>
  <si>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</si>
  <si>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</si>
  <si>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</si>
  <si>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</si>
  <si>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</si>
  <si>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</si>
  <si>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</si>
  <si>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</si>
  <si>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</si>
  <si>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</si>
  <si>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</si>
  <si>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</si>
  <si>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</si>
  <si>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</si>
  <si>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</si>
  <si>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</si>
  <si>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</si>
  <si>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</si>
  <si>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</si>
  <si>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</si>
  <si>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</si>
  <si>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</si>
  <si>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</si>
  <si>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</si>
  <si>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</si>
  <si>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</si>
  <si>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</si>
  <si>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</si>
  <si>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</si>
  <si>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</si>
  <si>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</si>
  <si>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</si>
  <si>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</si>
  <si>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</si>
  <si>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</si>
  <si>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</si>
  <si>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</si>
  <si>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</si>
  <si>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</si>
  <si>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</si>
  <si>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</si>
  <si>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</si>
  <si>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</si>
  <si>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</si>
  <si>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</si>
  <si>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</si>
  <si>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</si>
  <si>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</si>
  <si>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</si>
  <si>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</si>
  <si>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</si>
  <si>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</si>
  <si>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</si>
  <si>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</si>
  <si>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</si>
  <si>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</si>
  <si>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</si>
  <si>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</si>
  <si>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</si>
  <si>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</si>
  <si>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</si>
  <si>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</si>
  <si>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</si>
  <si>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</si>
  <si>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</si>
  <si>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</si>
  <si>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</si>
  <si>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</si>
  <si>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</si>
  <si>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</si>
  <si>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</si>
  <si>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</si>
  <si>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</si>
  <si>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</si>
  <si>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</si>
  <si>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</si>
  <si>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</si>
  <si>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</si>
  <si>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</si>
  <si>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</si>
  <si>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</si>
  <si>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</si>
  <si>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</si>
  <si>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</si>
  <si>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</si>
  <si>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</si>
  <si>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</si>
  <si>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</si>
  <si>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</si>
  <si>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</si>
  <si>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</si>
  <si>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</si>
  <si>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</si>
  <si>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</si>
  <si>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</si>
  <si>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</si>
  <si>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</si>
  <si>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</si>
  <si>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</si>
  <si>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</si>
  <si>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</si>
  <si>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</si>
  <si>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</si>
  <si>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</si>
  <si>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</si>
  <si>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</si>
  <si>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</si>
  <si>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</si>
  <si>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</si>
  <si>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</si>
  <si>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</si>
  <si>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</si>
  <si>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</si>
  <si>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</si>
  <si>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</si>
  <si>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</si>
  <si>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</si>
  <si>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</si>
  <si>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</si>
  <si>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</si>
  <si>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</si>
  <si>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</si>
  <si>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</si>
  <si>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</si>
  <si>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</si>
  <si>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</si>
  <si>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</si>
  <si>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</si>
  <si>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</si>
  <si>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</si>
  <si>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</si>
  <si>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</si>
  <si>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</si>
  <si>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</si>
  <si>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</si>
  <si>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</si>
  <si>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</si>
  <si>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</si>
  <si>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</si>
  <si>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</si>
  <si>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</si>
  <si>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</si>
  <si>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</si>
  <si>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</si>
  <si>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</si>
  <si>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</si>
  <si>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</si>
  <si>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</si>
  <si>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</si>
  <si>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</si>
  <si>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</si>
  <si>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</si>
  <si>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</si>
  <si>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</si>
  <si>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</si>
  <si>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</si>
  <si>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</si>
  <si>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</si>
  <si>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</si>
  <si>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</si>
  <si>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</si>
  <si>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</si>
  <si>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</si>
  <si>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</si>
  <si>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</si>
  <si>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</si>
  <si>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</si>
  <si>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</si>
  <si>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</si>
  <si>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</si>
  <si>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</si>
  <si>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</si>
  <si>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</si>
  <si>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</si>
  <si>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</si>
  <si>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</si>
  <si>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</si>
  <si>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</si>
  <si>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</si>
  <si>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</si>
  <si>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</si>
  <si>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</si>
  <si>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</si>
  <si>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</si>
  <si>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</si>
  <si>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</si>
  <si>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</si>
  <si>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</si>
  <si>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</si>
  <si>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</si>
  <si>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</si>
  <si>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</si>
  <si>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</si>
  <si>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</si>
  <si>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</si>
  <si>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</si>
  <si>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</si>
  <si>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</si>
  <si>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</si>
  <si>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</si>
  <si>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</si>
  <si>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</si>
  <si>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</si>
  <si>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</si>
  <si>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</si>
  <si>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</si>
  <si>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</si>
  <si>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</si>
  <si>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</si>
  <si>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</si>
  <si>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</si>
  <si>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</si>
  <si>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</si>
  <si>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</si>
  <si>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</si>
  <si>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</si>
  <si>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</si>
  <si>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</si>
  <si>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</si>
  <si>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</si>
  <si>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</si>
  <si>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</si>
  <si>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</si>
  <si>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</si>
  <si>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</si>
  <si>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</si>
  <si>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</si>
  <si>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</si>
  <si>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</si>
  <si>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</si>
  <si>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</si>
  <si>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</si>
  <si>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</si>
  <si>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</si>
  <si>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</si>
  <si>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</si>
  <si>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</si>
  <si>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</si>
  <si>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</si>
  <si>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</si>
  <si>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</si>
  <si>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</si>
  <si>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</si>
  <si>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</si>
  <si>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</si>
  <si>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</si>
  <si>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</si>
  <si>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</si>
  <si>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</si>
  <si>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</si>
  <si>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</si>
  <si>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</si>
  <si>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</si>
  <si>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</si>
  <si>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</si>
  <si>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</si>
  <si>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</si>
  <si>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</si>
  <si>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</si>
  <si>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</si>
  <si>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</si>
  <si>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</si>
  <si>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</si>
  <si>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</si>
  <si>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</si>
  <si>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</si>
  <si>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</si>
  <si>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</si>
  <si>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</si>
  <si>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</si>
  <si>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</si>
  <si>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</si>
  <si>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</si>
  <si>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</si>
  <si>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</si>
  <si>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</si>
  <si>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</si>
  <si>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</si>
  <si>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</si>
  <si>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</si>
  <si>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</si>
  <si>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</si>
  <si>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</si>
  <si>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</si>
  <si>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</si>
  <si>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</si>
  <si>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</si>
  <si>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</si>
  <si>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</si>
  <si>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</si>
  <si>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</si>
  <si>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</si>
  <si>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</si>
  <si>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</si>
  <si>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</si>
  <si>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</si>
  <si>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</si>
  <si>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</si>
  <si>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</si>
  <si>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</si>
  <si>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</si>
  <si>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</si>
  <si>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</si>
  <si>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</si>
  <si>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</si>
  <si>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</si>
  <si>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</si>
  <si>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</si>
  <si>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</si>
  <si>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</si>
  <si>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</si>
  <si>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</si>
  <si>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</si>
  <si>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</si>
  <si>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</si>
  <si>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</si>
  <si>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</si>
  <si>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</si>
  <si>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</si>
  <si>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</si>
  <si>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</si>
  <si>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</si>
  <si>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</si>
  <si>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</si>
  <si>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</si>
  <si>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</si>
  <si>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</si>
  <si>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</si>
  <si>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</si>
  <si>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</si>
  <si>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</si>
  <si>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</si>
  <si>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</si>
  <si>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</si>
  <si>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</si>
  <si>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</si>
  <si>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</si>
  <si>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</si>
  <si>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</si>
  <si>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</si>
  <si>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</si>
  <si>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</si>
  <si>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</si>
  <si>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</si>
  <si>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</si>
  <si>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</si>
  <si>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</si>
  <si>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</si>
  <si>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</si>
  <si>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</si>
  <si>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</si>
  <si>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</si>
  <si>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</si>
  <si>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</si>
  <si>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</si>
  <si>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</si>
  <si>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</si>
  <si>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</si>
  <si>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</si>
  <si>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</si>
  <si>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</si>
  <si>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</si>
  <si>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</si>
  <si>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</si>
  <si>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</si>
  <si>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</si>
  <si>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</si>
  <si>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</si>
  <si>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</si>
  <si>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</si>
  <si>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</si>
  <si>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</si>
  <si>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</si>
  <si>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</si>
  <si>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</si>
  <si>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</si>
  <si>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</si>
  <si>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</si>
  <si>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</si>
  <si>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</si>
  <si>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</si>
  <si>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</si>
  <si>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</si>
  <si>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</si>
  <si>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</si>
  <si>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</si>
  <si>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</si>
  <si>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</si>
  <si>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</si>
  <si>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</si>
  <si>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</si>
  <si>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</si>
  <si>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</si>
  <si>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</si>
  <si>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</si>
  <si>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</si>
  <si>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</si>
  <si>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</si>
  <si>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</si>
  <si>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</si>
  <si>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</si>
  <si>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</si>
  <si>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</si>
  <si>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</si>
  <si>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</si>
  <si>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</si>
  <si>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</si>
  <si>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</si>
  <si>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</si>
  <si>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</si>
  <si>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</si>
  <si>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</si>
  <si>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</si>
  <si>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</si>
  <si>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</si>
  <si>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</si>
  <si>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</si>
  <si>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</si>
  <si>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</si>
  <si>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</si>
  <si>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</si>
  <si>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</si>
  <si>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</si>
  <si>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</si>
  <si>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</si>
  <si>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</si>
  <si>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</si>
  <si>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</si>
  <si>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</si>
  <si>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</si>
  <si>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</si>
  <si>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</si>
  <si>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</si>
  <si>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</si>
  <si>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</si>
  <si>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</si>
  <si>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</si>
  <si>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</si>
  <si>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</si>
  <si>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</si>
  <si>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</si>
  <si>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</si>
  <si>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</si>
  <si>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</si>
  <si>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</si>
  <si>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</si>
  <si>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</si>
  <si>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</si>
  <si>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</si>
  <si>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</si>
  <si>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</si>
  <si>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</si>
  <si>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</si>
  <si>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</si>
  <si>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</si>
  <si>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</si>
  <si>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</si>
  <si>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</si>
  <si>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</si>
  <si>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</si>
  <si>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</si>
  <si>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</si>
  <si>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</si>
  <si>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</si>
  <si>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</si>
  <si>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</si>
  <si>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</si>
  <si>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</si>
  <si>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</si>
  <si>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</si>
  <si>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</si>
  <si>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</si>
  <si>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</si>
  <si>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</si>
  <si>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</si>
  <si>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</si>
  <si>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</si>
  <si>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</si>
  <si>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</si>
  <si>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</si>
  <si>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</si>
  <si>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</si>
  <si>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</si>
  <si>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</si>
  <si>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</si>
  <si>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</si>
  <si>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</si>
  <si>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</si>
  <si>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</si>
  <si>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</si>
  <si>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</si>
  <si>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</si>
  <si>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</si>
  <si>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</si>
  <si>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</si>
  <si>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</si>
  <si>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</si>
  <si>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</si>
  <si>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</si>
  <si>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</si>
  <si>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</si>
  <si>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</si>
  <si>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</si>
  <si>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</si>
  <si>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</si>
  <si>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</si>
  <si>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</si>
  <si>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</si>
  <si>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</si>
  <si>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</si>
  <si>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</si>
  <si>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</si>
  <si>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</si>
  <si>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</si>
  <si>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</si>
  <si>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</si>
  <si>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</si>
  <si>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</si>
  <si>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</si>
  <si>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</si>
  <si>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</si>
  <si>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</si>
  <si>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</si>
  <si>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</si>
  <si>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</si>
  <si>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</si>
  <si>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</si>
  <si>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</si>
  <si>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</si>
  <si>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</si>
  <si>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</si>
  <si>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</si>
  <si>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</si>
  <si>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</si>
  <si>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</si>
  <si>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</si>
  <si>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</si>
  <si>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</si>
  <si>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</si>
  <si>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</si>
  <si>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</si>
  <si>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</si>
  <si>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</si>
  <si>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</si>
  <si>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</si>
  <si>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</si>
  <si>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</si>
  <si>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</si>
  <si>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</si>
  <si>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</si>
  <si>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</si>
  <si>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</si>
  <si>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</si>
  <si>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</si>
  <si>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</si>
  <si>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</si>
  <si>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</si>
  <si>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</si>
  <si>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</si>
  <si>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</si>
  <si>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</si>
  <si>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</si>
  <si>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</si>
  <si>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</si>
  <si>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</si>
  <si>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</si>
  <si>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</si>
  <si>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</si>
  <si>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</si>
  <si>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</si>
  <si>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</si>
  <si>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</si>
  <si>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</si>
  <si>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</si>
  <si>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</si>
  <si>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</si>
  <si>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</si>
  <si>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</si>
  <si>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</si>
  <si>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</si>
  <si>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</si>
  <si>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</si>
  <si>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</si>
  <si>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</si>
  <si>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</si>
  <si>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</si>
  <si>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</si>
  <si>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</si>
  <si>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</si>
  <si>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</si>
  <si>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</si>
  <si>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</si>
  <si>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</si>
  <si>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</si>
  <si>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</si>
  <si>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</si>
  <si>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</si>
  <si>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</si>
  <si>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</si>
  <si>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</si>
  <si>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</si>
  <si>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</si>
  <si>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</si>
  <si>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</si>
  <si>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</si>
  <si>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</si>
  <si>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</si>
  <si>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</si>
  <si>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</si>
  <si>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</si>
  <si>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</si>
  <si>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</si>
  <si>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</si>
  <si>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</si>
  <si>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</si>
  <si>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</si>
  <si>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</si>
  <si>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</si>
  <si>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</si>
  <si>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</si>
  <si>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</si>
  <si>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</si>
  <si>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</si>
  <si>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</si>
  <si>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</si>
  <si>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</si>
  <si>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</si>
  <si>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</si>
  <si>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</si>
  <si>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</si>
  <si>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</si>
  <si>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</si>
  <si>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</si>
  <si>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</si>
  <si>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</si>
  <si>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</si>
  <si>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</si>
  <si>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</si>
  <si>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</si>
  <si>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</si>
  <si>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</si>
  <si>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</si>
  <si>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</si>
  <si>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</si>
  <si>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</si>
  <si>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</si>
  <si>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</si>
  <si>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</si>
  <si>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</si>
  <si>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</si>
  <si>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</si>
  <si>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</si>
  <si>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</si>
  <si>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</si>
  <si>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</si>
  <si>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</si>
  <si>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</si>
  <si>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</si>
  <si>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</si>
  <si>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</si>
  <si>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</si>
  <si>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</si>
  <si>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</si>
  <si>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</si>
  <si>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</si>
  <si>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</si>
  <si>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</si>
  <si>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</si>
  <si>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</si>
  <si>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</si>
  <si>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</si>
  <si>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</si>
  <si>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</si>
  <si>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</si>
  <si>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</si>
  <si>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</si>
  <si>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</si>
  <si>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</si>
  <si>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</si>
  <si>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</si>
  <si>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</si>
  <si>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</si>
  <si>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</si>
  <si>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</si>
  <si>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</si>
  <si>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</si>
  <si>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</si>
  <si>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</si>
  <si>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</si>
  <si>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</si>
  <si>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</si>
  <si>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</si>
  <si>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</si>
  <si>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</si>
  <si>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</si>
  <si>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</si>
  <si>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</si>
  <si>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</si>
  <si>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</si>
  <si>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</si>
  <si>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</si>
  <si>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</si>
  <si>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</si>
  <si>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</si>
  <si>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</si>
  <si>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</si>
  <si>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</si>
  <si>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</si>
  <si>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</si>
  <si>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</si>
  <si>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</si>
  <si>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</si>
  <si>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</si>
  <si>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</si>
  <si>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</si>
  <si>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</si>
  <si>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</si>
  <si>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</si>
  <si>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</si>
  <si>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</si>
  <si>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</si>
  <si>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</si>
  <si>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</si>
  <si>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</si>
  <si>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</si>
  <si>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</si>
  <si>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</si>
  <si>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</si>
  <si>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</si>
  <si>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</si>
  <si>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</si>
  <si>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</si>
  <si>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</si>
  <si>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</si>
  <si>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</si>
  <si>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</si>
  <si>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</si>
  <si>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</si>
  <si>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</si>
  <si>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</si>
  <si>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</si>
  <si>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</si>
  <si>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</si>
  <si>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</si>
  <si>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</si>
  <si>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</si>
  <si>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</si>
  <si>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</si>
  <si>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</si>
  <si>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</si>
  <si>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</si>
  <si>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</si>
  <si>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</si>
  <si>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</si>
  <si>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</si>
  <si>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</si>
  <si>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</si>
  <si>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</si>
  <si>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</si>
  <si>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</si>
  <si>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</si>
  <si>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</si>
  <si>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</si>
  <si>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</si>
  <si>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</si>
  <si>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</si>
  <si>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</si>
  <si>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</si>
  <si>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</si>
  <si>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</si>
  <si>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</si>
  <si>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</si>
  <si>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</si>
  <si>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</si>
  <si>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</si>
  <si>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</si>
  <si>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</si>
  <si>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</si>
  <si>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</si>
  <si>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</si>
  <si>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</si>
  <si>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</si>
  <si>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</si>
  <si>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</si>
  <si>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</si>
  <si>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</si>
  <si>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</si>
  <si>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</si>
  <si>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</si>
  <si>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</si>
  <si>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</si>
  <si>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</si>
  <si>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</si>
  <si>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</si>
  <si>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</si>
  <si>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</si>
  <si>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</si>
  <si>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</si>
  <si>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</si>
  <si>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</si>
  <si>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</si>
  <si>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</si>
  <si>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</si>
  <si>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</si>
  <si>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</si>
  <si>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</si>
  <si>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</si>
  <si>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</si>
  <si>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</si>
  <si>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</si>
  <si>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</si>
  <si>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</si>
  <si>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</si>
  <si>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</si>
  <si>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</si>
  <si>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</si>
  <si>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</si>
  <si>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</si>
  <si>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</si>
  <si>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</si>
  <si>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</si>
  <si>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</si>
  <si>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</si>
  <si>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</si>
  <si>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</si>
  <si>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</si>
  <si>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</si>
  <si>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</si>
  <si>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</si>
  <si>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</si>
  <si>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</si>
  <si>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</si>
  <si>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</si>
  <si>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</si>
  <si>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</si>
  <si>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</si>
  <si>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</si>
  <si>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</si>
  <si>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</si>
  <si>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</si>
  <si>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</si>
  <si>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</si>
  <si>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</si>
  <si>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</si>
  <si>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</si>
  <si>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</si>
  <si>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</si>
  <si>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</si>
  <si>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</si>
  <si>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</si>
  <si>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</si>
  <si>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</si>
  <si>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</si>
  <si>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</si>
  <si>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</si>
  <si>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</si>
  <si>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</si>
  <si>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</si>
  <si>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</si>
  <si>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</si>
  <si>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</si>
  <si>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</si>
  <si>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</si>
  <si>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</si>
  <si>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</si>
  <si>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</si>
  <si>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</si>
  <si>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</si>
  <si>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</si>
  <si>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</si>
  <si>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</si>
  <si>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</si>
  <si>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</si>
  <si>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</si>
  <si>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</si>
  <si>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</si>
  <si>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</si>
  <si>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</si>
  <si>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</si>
  <si>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</si>
  <si>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</si>
  <si>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</si>
  <si>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</si>
  <si>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</si>
  <si>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</si>
  <si>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</si>
  <si>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</si>
  <si>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</si>
  <si>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</si>
  <si>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</si>
  <si>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</si>
  <si>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</si>
  <si>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</si>
  <si>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</si>
  <si>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</si>
  <si>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</si>
  <si>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</si>
  <si>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</si>
  <si>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</si>
  <si>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</si>
  <si>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</si>
  <si>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</si>
  <si>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</si>
  <si>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</si>
  <si>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</si>
  <si>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</si>
  <si>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</si>
  <si>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</si>
  <si>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</si>
  <si>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</si>
  <si>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</si>
  <si>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</si>
  <si>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</si>
  <si>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</si>
  <si>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</si>
  <si>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</si>
  <si>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</si>
  <si>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</si>
  <si>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</si>
  <si>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</si>
  <si>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</si>
  <si>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</si>
  <si>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</si>
  <si>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</si>
  <si>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</si>
  <si>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</si>
  <si>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</si>
  <si>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</si>
  <si>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</si>
  <si>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</si>
  <si>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</si>
  <si>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</si>
  <si>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</si>
  <si>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</si>
  <si>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</si>
  <si>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</si>
  <si>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</si>
  <si>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</si>
  <si>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</si>
  <si>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</si>
  <si>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</si>
  <si>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</si>
  <si>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</si>
  <si>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</si>
  <si>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</si>
  <si>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</si>
  <si>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</si>
  <si>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</si>
  <si>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</si>
  <si>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</si>
  <si>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</si>
  <si>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</si>
  <si>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</si>
  <si>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</si>
  <si>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</si>
  <si>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</si>
  <si>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</si>
  <si>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</si>
  <si>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</si>
  <si>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</si>
  <si>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</si>
  <si>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</si>
  <si>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</si>
  <si>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</si>
  <si>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</si>
  <si>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</si>
  <si>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</si>
  <si>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</si>
  <si>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</si>
  <si>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</si>
  <si>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</si>
  <si>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</si>
  <si>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</si>
  <si>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</si>
  <si>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</si>
  <si>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</si>
  <si>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</si>
  <si>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</si>
  <si>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</si>
  <si>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</si>
  <si>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</si>
  <si>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</si>
  <si>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</si>
  <si>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</si>
  <si>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</si>
  <si>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</si>
  <si>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</si>
  <si>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</si>
  <si>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</si>
  <si>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</si>
  <si>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</si>
  <si>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</si>
  <si>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</si>
  <si>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</si>
  <si>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</si>
  <si>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</si>
  <si>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</si>
  <si>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</si>
  <si>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</si>
  <si>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</si>
  <si>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</si>
  <si>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</si>
  <si>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</si>
  <si>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</si>
  <si>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</si>
  <si>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</si>
  <si>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</si>
  <si>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</si>
  <si>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</si>
  <si>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</si>
  <si>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</si>
  <si>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</si>
  <si>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</si>
  <si>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</si>
  <si>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</si>
  <si>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</si>
  <si>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</si>
  <si>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</si>
  <si>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</si>
  <si>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</si>
  <si>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</si>
  <si>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</si>
  <si>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</si>
  <si>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</si>
  <si>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</si>
  <si>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</si>
  <si>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</si>
  <si>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</si>
  <si>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</si>
  <si>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</si>
  <si>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</si>
  <si>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</si>
  <si>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</si>
  <si>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</si>
  <si>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</si>
  <si>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</si>
  <si>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</si>
  <si>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</si>
  <si>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</si>
  <si>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</si>
  <si>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</si>
  <si>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</si>
  <si>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</si>
  <si>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</si>
  <si>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</si>
  <si>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</si>
  <si>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</si>
  <si>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</si>
  <si>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</si>
  <si>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</si>
  <si>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</si>
  <si>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</si>
  <si>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</si>
  <si>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</si>
  <si>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</si>
  <si>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</si>
  <si>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</si>
  <si>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</si>
  <si>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</si>
  <si>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</si>
  <si>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</si>
  <si>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</si>
  <si>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</si>
  <si>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</si>
  <si>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</si>
  <si>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</si>
  <si>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</si>
  <si>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</si>
  <si>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</si>
  <si>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</si>
  <si>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</si>
  <si>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</si>
  <si>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</si>
  <si>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</si>
  <si>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</si>
  <si>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</si>
  <si>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</si>
  <si>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</si>
  <si>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</si>
  <si>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</si>
  <si>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</si>
  <si>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</si>
  <si>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</si>
  <si>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</si>
  <si>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</si>
  <si>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</si>
  <si>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</si>
  <si>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</si>
  <si>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</si>
  <si>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</si>
  <si>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</si>
  <si>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</si>
  <si>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</si>
  <si>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</si>
  <si>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</si>
  <si>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</si>
  <si>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</si>
  <si>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</si>
  <si>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</si>
  <si>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</si>
  <si>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</si>
  <si>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</si>
  <si>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</si>
  <si>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</si>
  <si>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</si>
  <si>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</si>
  <si>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</si>
  <si>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</si>
  <si>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</si>
  <si>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</si>
  <si>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</si>
  <si>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</si>
  <si>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</si>
  <si>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</si>
  <si>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</si>
  <si>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</si>
  <si>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</si>
  <si>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</si>
  <si>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</si>
  <si>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</si>
  <si>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</si>
  <si>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</si>
  <si>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</si>
  <si>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</si>
  <si>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</si>
  <si>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</si>
  <si>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</si>
  <si>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</si>
  <si>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</si>
  <si>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</si>
  <si>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</si>
  <si>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</si>
  <si>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</si>
  <si>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</si>
  <si>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</si>
  <si>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</si>
  <si>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</si>
  <si>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</si>
  <si>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</si>
  <si>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</si>
  <si>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</si>
  <si>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</si>
  <si>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</si>
  <si>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</si>
  <si>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</si>
  <si>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</si>
  <si>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</si>
  <si>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</si>
  <si>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</si>
  <si>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</si>
  <si>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</si>
  <si>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</si>
  <si>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</si>
  <si>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</si>
  <si>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</si>
  <si>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</si>
  <si>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</si>
  <si>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</si>
  <si>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</si>
  <si>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</si>
  <si>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</si>
  <si>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</si>
  <si>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</si>
  <si>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</si>
  <si>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</si>
  <si>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</si>
  <si>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</si>
  <si>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</si>
  <si>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</si>
  <si>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</si>
  <si>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</si>
  <si>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</si>
  <si>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</si>
  <si>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</si>
  <si>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</si>
  <si>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</si>
  <si>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</si>
  <si>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</si>
  <si>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</si>
  <si>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</si>
  <si>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</si>
  <si>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</si>
  <si>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</si>
  <si>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</si>
  <si>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</si>
  <si>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</si>
  <si>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</si>
  <si>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</si>
  <si>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</si>
  <si>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</si>
  <si>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</si>
  <si>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</si>
  <si>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</si>
  <si>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</si>
  <si>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</si>
  <si>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</si>
  <si>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</si>
  <si>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</si>
  <si>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</si>
  <si>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</si>
  <si>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</si>
  <si>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</si>
  <si>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</si>
  <si>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</si>
  <si>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</si>
  <si>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</si>
  <si>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</si>
  <si>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</si>
  <si>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</si>
  <si>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</si>
  <si>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</si>
  <si>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</si>
  <si>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</si>
  <si>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</si>
  <si>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</si>
  <si>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</si>
  <si>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</si>
  <si>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</si>
  <si>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</si>
  <si>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</si>
  <si>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</si>
  <si>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</si>
  <si>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</si>
  <si>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</si>
  <si>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</si>
  <si>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</si>
  <si>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</si>
  <si>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</si>
  <si>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</si>
  <si>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</si>
  <si>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</si>
  <si>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</si>
  <si>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</si>
  <si>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</si>
  <si>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</si>
  <si>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</si>
  <si>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</si>
  <si>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</si>
  <si>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</si>
  <si>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</si>
  <si>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</si>
  <si>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</si>
  <si>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</si>
  <si>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</si>
  <si>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</si>
  <si>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</si>
  <si>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</si>
  <si>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</si>
  <si>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</si>
  <si>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</si>
  <si>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</si>
  <si>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</si>
  <si>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</si>
  <si>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</si>
  <si>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</si>
  <si>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</si>
  <si>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</si>
  <si>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</si>
  <si>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</si>
  <si>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</si>
  <si>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</si>
  <si>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</si>
  <si>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</si>
  <si>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</si>
  <si>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</si>
  <si>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</si>
  <si>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</si>
  <si>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</si>
  <si>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</si>
  <si>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</si>
  <si>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</si>
  <si>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</si>
  <si>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</si>
  <si>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</si>
  <si>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</si>
  <si>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</si>
  <si>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</si>
  <si>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</si>
  <si>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</si>
  <si>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</si>
  <si>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</si>
  <si>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</si>
  <si>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</si>
  <si>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</si>
  <si>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</si>
  <si>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</si>
  <si>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</si>
  <si>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</si>
  <si>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</si>
  <si>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</si>
  <si>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</si>
  <si>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</si>
  <si>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</si>
  <si>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</si>
  <si>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</si>
  <si>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</si>
  <si>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</si>
  <si>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</si>
  <si>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</si>
  <si>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</si>
  <si>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</si>
  <si>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</si>
  <si>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</si>
  <si>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</si>
  <si>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</si>
  <si>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</si>
  <si>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</si>
  <si>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</si>
  <si>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</si>
  <si>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</si>
  <si>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</si>
  <si>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</si>
  <si>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</si>
  <si>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</si>
  <si>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</si>
  <si>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</si>
  <si>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</si>
  <si>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</si>
  <si>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</si>
  <si>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</si>
  <si>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</si>
  <si>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</si>
  <si>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</si>
  <si>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</si>
  <si>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</si>
  <si>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</si>
  <si>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</si>
  <si>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</si>
  <si>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</si>
  <si>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</si>
  <si>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</si>
  <si>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</si>
  <si>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</si>
  <si>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</si>
  <si>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</si>
  <si>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</si>
  <si>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</si>
  <si>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</si>
  <si>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</si>
  <si>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</si>
  <si>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</si>
  <si>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</si>
  <si>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</si>
  <si>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</si>
  <si>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</si>
  <si>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</si>
  <si>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</si>
  <si>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</si>
  <si>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</si>
  <si>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</si>
  <si>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</si>
  <si>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</si>
  <si>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</si>
  <si>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</si>
  <si>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</si>
  <si>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</si>
  <si>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</si>
  <si>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</si>
  <si>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</si>
  <si>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</si>
  <si>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</si>
  <si>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</si>
  <si>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</si>
  <si>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</si>
  <si>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</si>
  <si>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</si>
  <si>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</si>
  <si>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</si>
  <si>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</si>
  <si>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</si>
  <si>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</si>
  <si>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</si>
  <si>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</si>
  <si>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</si>
  <si>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</si>
  <si>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</si>
  <si>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</si>
  <si>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</si>
  <si>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</si>
  <si>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</si>
  <si>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</si>
  <si>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</si>
  <si>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</si>
  <si>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</si>
  <si>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</si>
  <si>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</si>
  <si>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</si>
  <si>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</si>
  <si>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</si>
  <si>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</si>
  <si>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</si>
  <si>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</si>
  <si>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</si>
  <si>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</si>
  <si>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</si>
  <si>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</si>
  <si>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</si>
  <si>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</si>
  <si>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</si>
  <si>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</si>
  <si>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</si>
  <si>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</si>
  <si>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</si>
  <si>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</si>
  <si>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</si>
  <si>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</si>
  <si>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</si>
  <si>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</si>
  <si>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</si>
  <si>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</si>
  <si>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</si>
  <si>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</si>
  <si>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</si>
  <si>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</si>
  <si>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</si>
  <si>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</si>
  <si>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</si>
  <si>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</si>
  <si>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</si>
  <si>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</si>
  <si>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</si>
  <si>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</si>
  <si>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</si>
  <si>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</si>
  <si>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</si>
  <si>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</si>
  <si>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</si>
  <si>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</si>
  <si>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</si>
  <si>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</si>
  <si>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</si>
  <si>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</si>
  <si>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</si>
  <si>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</si>
  <si>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</si>
  <si>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</si>
  <si>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</si>
  <si>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</si>
  <si>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</si>
  <si>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</si>
  <si>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</si>
  <si>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</si>
  <si>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</si>
  <si>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</si>
  <si>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</si>
  <si>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</si>
  <si>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</si>
  <si>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</si>
  <si>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</si>
  <si>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</si>
  <si>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</si>
  <si>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</si>
  <si>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</si>
  <si>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</si>
  <si>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</si>
  <si>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</si>
  <si>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</si>
  <si>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</si>
  <si>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</si>
  <si>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</si>
  <si>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</si>
  <si>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</si>
  <si>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</si>
  <si>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</si>
  <si>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</si>
  <si>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</si>
  <si>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</si>
  <si>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</si>
  <si>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</si>
  <si>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</si>
  <si>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</si>
  <si>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</si>
  <si>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</si>
  <si>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</si>
  <si>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</si>
  <si>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</si>
  <si>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</si>
  <si>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</si>
  <si>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</si>
  <si>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</si>
  <si>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</si>
  <si>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</si>
  <si>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</si>
  <si>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</si>
  <si>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</si>
  <si>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</si>
  <si>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</si>
  <si>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</si>
  <si>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</si>
  <si>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</si>
  <si>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</si>
  <si>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</si>
  <si>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</si>
  <si>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</si>
  <si>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</si>
  <si>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</si>
  <si>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</si>
  <si>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</si>
  <si>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</si>
  <si>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</si>
  <si>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</si>
  <si>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</si>
  <si>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</si>
  <si>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</si>
  <si>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</si>
  <si>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</si>
  <si>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</si>
  <si>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</si>
  <si>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</si>
  <si>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</si>
  <si>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</si>
  <si>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</si>
  <si>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</si>
  <si>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</si>
  <si>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</si>
  <si>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</si>
  <si>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</si>
  <si>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</si>
  <si>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</si>
  <si>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</si>
  <si>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</si>
  <si>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</si>
  <si>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</si>
  <si>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</si>
  <si>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</si>
  <si>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</si>
  <si>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</si>
  <si>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</si>
  <si>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</si>
  <si>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</si>
  <si>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</si>
  <si>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</si>
  <si>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</si>
  <si>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</si>
  <si>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</si>
  <si>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</si>
  <si>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</si>
  <si>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</si>
  <si>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</si>
  <si>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</si>
  <si>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</si>
  <si>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</si>
  <si>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</si>
  <si>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</si>
  <si>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</si>
  <si>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</si>
  <si>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</si>
  <si>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</si>
  <si>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</si>
  <si>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</si>
  <si>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</si>
  <si>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</si>
  <si>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</si>
  <si>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</si>
  <si>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</si>
  <si>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</si>
  <si>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</si>
  <si>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</si>
  <si>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</si>
  <si>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</si>
  <si>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</si>
  <si>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</si>
  <si>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</si>
  <si>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</si>
  <si>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</si>
  <si>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</si>
  <si>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</si>
  <si>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</si>
  <si>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</si>
  <si>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</si>
  <si>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</si>
  <si>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</si>
  <si>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</si>
  <si>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</si>
  <si>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</si>
  <si>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</si>
  <si>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</si>
  <si>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</si>
  <si>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</si>
  <si>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</si>
  <si>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</si>
  <si>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</si>
  <si>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</si>
  <si>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</si>
  <si>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</si>
  <si>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</si>
  <si>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</si>
  <si>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</si>
  <si>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</si>
  <si>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</si>
  <si>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</si>
  <si>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</si>
  <si>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</si>
  <si>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</si>
  <si>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</si>
  <si>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</si>
  <si>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</si>
  <si>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</si>
  <si>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</si>
  <si>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</si>
  <si>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</si>
  <si>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</si>
  <si>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</si>
  <si>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</si>
  <si>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</si>
  <si>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</si>
  <si>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</si>
  <si>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</si>
  <si>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</si>
  <si>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</si>
  <si>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</si>
  <si>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</si>
  <si>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</si>
  <si>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</si>
  <si>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</si>
  <si>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</si>
  <si>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</si>
  <si>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</si>
  <si>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</si>
  <si>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</si>
  <si>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</si>
  <si>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</si>
  <si>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</si>
  <si>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</si>
  <si>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</si>
  <si>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</si>
  <si>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</si>
  <si>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</si>
  <si>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</si>
  <si>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</si>
  <si>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</si>
  <si>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</si>
  <si>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</si>
  <si>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</si>
  <si>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</si>
  <si>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</si>
  <si>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</si>
  <si>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</si>
  <si>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</si>
  <si>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</si>
  <si>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</si>
  <si>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</si>
  <si>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</si>
  <si>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</si>
  <si>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</si>
  <si>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</si>
  <si>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</si>
  <si>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</si>
  <si>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</si>
  <si>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</si>
  <si>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</si>
  <si>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</si>
  <si>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</si>
  <si>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</si>
  <si>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</si>
  <si>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</si>
  <si>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</si>
  <si>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</si>
  <si>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</si>
  <si>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</si>
  <si>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</si>
  <si>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</si>
  <si>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</si>
  <si>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</si>
  <si>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</si>
  <si>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</si>
  <si>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</si>
  <si>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</si>
  <si>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</si>
  <si>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</si>
  <si>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</si>
  <si>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</si>
  <si>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</si>
  <si>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</si>
  <si>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</si>
  <si>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</si>
  <si>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</si>
  <si>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</si>
  <si>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</si>
  <si>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</si>
  <si>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</si>
  <si>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</si>
  <si>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</si>
  <si>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</si>
  <si>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</si>
  <si>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</si>
  <si>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</si>
  <si>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</si>
  <si>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</si>
  <si>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</si>
  <si>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</si>
  <si>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</si>
  <si>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</si>
  <si>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</si>
  <si>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</si>
  <si>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</si>
  <si>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</si>
  <si>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</si>
  <si>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</si>
  <si>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</si>
  <si>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</si>
  <si>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</si>
  <si>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</si>
  <si>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</si>
  <si>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</si>
  <si>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</si>
  <si>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</si>
  <si>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</si>
  <si>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</si>
  <si>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</si>
  <si>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</si>
  <si>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</si>
  <si>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</si>
  <si>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</si>
  <si>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</si>
  <si>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</si>
  <si>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</si>
  <si>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</si>
  <si>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</si>
  <si>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</si>
  <si>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</si>
  <si>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</si>
  <si>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</si>
  <si>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</si>
  <si>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</si>
  <si>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</si>
  <si>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</si>
  <si>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</si>
  <si>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</si>
  <si>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</si>
  <si>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</si>
  <si>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</si>
  <si>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</si>
  <si>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</si>
  <si>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</si>
  <si>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</si>
  <si>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</si>
  <si>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</si>
  <si>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</si>
  <si>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</si>
  <si>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</si>
  <si>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</si>
  <si>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</si>
  <si>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</si>
  <si>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</si>
  <si>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</si>
  <si>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</si>
  <si>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</si>
  <si>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</si>
  <si>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</si>
  <si>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</si>
  <si>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</si>
  <si>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</si>
  <si>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</si>
  <si>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</si>
  <si>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</si>
  <si>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</si>
  <si>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</si>
  <si>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</si>
  <si>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</si>
  <si>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</si>
  <si>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</si>
  <si>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</si>
  <si>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</si>
  <si>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</si>
  <si>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</si>
  <si>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</si>
  <si>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</si>
  <si>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</si>
  <si>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</si>
  <si>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</si>
  <si>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</si>
  <si>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</si>
  <si>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</si>
  <si>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</si>
  <si>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</si>
  <si>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</si>
  <si>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</si>
  <si>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</si>
  <si>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</si>
  <si>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</si>
  <si>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</si>
  <si>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</si>
  <si>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</si>
  <si>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</si>
  <si>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</si>
  <si>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</si>
  <si>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</si>
  <si>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</si>
  <si>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</si>
  <si>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</si>
  <si>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</si>
  <si>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</si>
  <si>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</si>
  <si>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</si>
  <si>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</si>
  <si>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</si>
  <si>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</si>
  <si>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</si>
  <si>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</si>
  <si>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</si>
  <si>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</si>
  <si>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</si>
  <si>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</si>
  <si>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</si>
  <si>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</si>
  <si>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</si>
  <si>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</si>
  <si>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</si>
  <si>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</si>
  <si>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</si>
  <si>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</si>
  <si>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</si>
  <si>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</si>
  <si>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</si>
  <si>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</si>
  <si>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</si>
  <si>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</si>
  <si>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</si>
  <si>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</si>
  <si>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</si>
  <si>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</si>
  <si>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</si>
  <si>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</si>
  <si>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</si>
  <si>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</si>
  <si>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</si>
  <si>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</si>
  <si>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</si>
  <si>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</si>
  <si>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</si>
  <si>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</si>
  <si>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</si>
  <si>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</si>
  <si>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</si>
  <si>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</si>
  <si>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</si>
  <si>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</si>
  <si>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</si>
  <si>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</si>
  <si>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</si>
  <si>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</si>
  <si>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</si>
  <si>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</si>
  <si>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</si>
  <si>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</si>
  <si>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</si>
  <si>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</si>
  <si>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</si>
  <si>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</si>
  <si>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</si>
  <si>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</si>
  <si>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</si>
  <si>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</si>
  <si>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</si>
  <si>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</si>
  <si>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</si>
  <si>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</si>
  <si>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</si>
  <si>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</si>
  <si>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</si>
  <si>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</si>
  <si>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</si>
  <si>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</si>
  <si>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</si>
  <si>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</si>
  <si>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</si>
  <si>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</si>
  <si>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</si>
  <si>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</si>
  <si>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</si>
  <si>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</si>
  <si>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</si>
  <si>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</si>
  <si>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</si>
  <si>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</si>
  <si>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</si>
  <si>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</si>
  <si>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</si>
  <si>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</si>
  <si>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</si>
  <si>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</si>
  <si>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</si>
  <si>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</si>
  <si>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</si>
  <si>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</si>
  <si>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</si>
  <si>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</si>
  <si>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</si>
  <si>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</si>
  <si>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</si>
  <si>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</si>
  <si>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</si>
  <si>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</si>
  <si>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</si>
  <si>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</si>
  <si>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</si>
  <si>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</si>
  <si>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</si>
  <si>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</si>
  <si>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</si>
  <si>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</si>
  <si>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</si>
  <si>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</si>
  <si>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</si>
  <si>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</si>
  <si>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</si>
  <si>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</si>
  <si>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</si>
  <si>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</si>
  <si>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</si>
  <si>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</si>
  <si>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</si>
  <si>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</si>
  <si>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</si>
  <si>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</si>
  <si>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</si>
  <si>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</si>
  <si>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</si>
  <si>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</si>
  <si>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</si>
  <si>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</si>
  <si>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</si>
  <si>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</si>
  <si>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</si>
  <si>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</si>
  <si>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</si>
  <si>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</si>
  <si>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</si>
  <si>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</si>
  <si>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</si>
  <si>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</si>
  <si>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</si>
  <si>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</si>
  <si>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</si>
  <si>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</si>
  <si>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</si>
  <si>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</si>
  <si>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</si>
  <si>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</si>
  <si>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</si>
  <si>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</si>
  <si>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</si>
  <si>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</si>
  <si>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</si>
  <si>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</si>
  <si>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</si>
  <si>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</si>
  <si>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</si>
  <si>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</si>
  <si>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</si>
  <si>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</si>
  <si>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</si>
  <si>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</si>
  <si>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</si>
  <si>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</si>
  <si>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</si>
  <si>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</si>
  <si>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</si>
  <si>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</si>
  <si>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</si>
  <si>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</si>
  <si>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</si>
  <si>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</si>
  <si>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</si>
  <si>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</si>
  <si>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</si>
  <si>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</si>
  <si>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</si>
  <si>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</si>
  <si>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</si>
  <si>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</si>
  <si>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</si>
  <si>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</si>
  <si>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</si>
  <si>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</si>
  <si>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</si>
  <si>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</si>
  <si>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</si>
  <si>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</si>
  <si>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</si>
  <si>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</si>
  <si>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</si>
  <si>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</si>
  <si>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</si>
  <si>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</si>
  <si>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</si>
  <si>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</si>
  <si>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</si>
  <si>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</si>
  <si>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</si>
  <si>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</si>
  <si>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</si>
  <si>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</si>
  <si>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</si>
  <si>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</si>
  <si>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</si>
  <si>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</si>
  <si>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</si>
  <si>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</si>
  <si>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</si>
  <si>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</si>
  <si>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</si>
  <si>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</si>
  <si>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</si>
  <si>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</si>
  <si>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</si>
  <si>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</si>
  <si>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</si>
  <si>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</si>
  <si>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</si>
  <si>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</si>
  <si>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</si>
  <si>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</si>
  <si>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</si>
  <si>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</si>
  <si>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</si>
  <si>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</si>
  <si>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</si>
  <si>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</si>
  <si>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</si>
  <si>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</si>
  <si>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</si>
  <si>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</si>
  <si>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</si>
  <si>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</si>
  <si>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</si>
  <si>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</si>
  <si>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</si>
  <si>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</si>
  <si>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</si>
  <si>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</si>
  <si>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</si>
  <si>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</si>
  <si>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</si>
  <si>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</si>
  <si>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</si>
  <si>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</si>
  <si>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</si>
  <si>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</si>
  <si>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</si>
  <si>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</si>
  <si>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</si>
  <si>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</si>
  <si>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</si>
  <si>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</si>
  <si>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</si>
  <si>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</si>
  <si>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</si>
  <si>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</si>
  <si>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</si>
  <si>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</si>
  <si>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</si>
  <si>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</si>
  <si>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</si>
  <si>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</si>
  <si>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</si>
  <si>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</si>
  <si>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</si>
  <si>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</si>
  <si>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</si>
  <si>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</si>
  <si>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</si>
  <si>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</si>
  <si>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</si>
  <si>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</si>
  <si>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</si>
  <si>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</si>
  <si>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</si>
  <si>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</si>
  <si>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</si>
  <si>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</si>
  <si>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</si>
  <si>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</si>
  <si>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</si>
  <si>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</si>
  <si>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</si>
  <si>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</si>
  <si>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</si>
  <si>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</si>
  <si>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</si>
  <si>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</si>
  <si>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</si>
  <si>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</si>
  <si>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</si>
  <si>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</si>
  <si>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</si>
  <si>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</si>
  <si>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</si>
  <si>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</si>
  <si>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</si>
  <si>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</si>
  <si>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</si>
  <si>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</si>
  <si>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</si>
  <si>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</si>
  <si>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</si>
  <si>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</si>
  <si>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</si>
  <si>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</si>
  <si>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</si>
  <si>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</si>
  <si>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</si>
  <si>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</si>
  <si>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</si>
  <si>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</si>
  <si>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</si>
  <si>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</si>
  <si>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</si>
  <si>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</si>
  <si>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</si>
  <si>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</si>
  <si>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</si>
  <si>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</si>
  <si>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</si>
  <si>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</si>
  <si>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</si>
  <si>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</si>
  <si>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</si>
  <si>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</si>
  <si>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</si>
  <si>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</si>
  <si>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</si>
  <si>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</si>
  <si>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</si>
  <si>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</si>
  <si>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</si>
  <si>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</si>
  <si>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</si>
  <si>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</si>
  <si>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</si>
  <si>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</si>
  <si>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</si>
  <si>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</si>
  <si>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</si>
  <si>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</si>
  <si>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</si>
  <si>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</si>
  <si>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</si>
  <si>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</si>
  <si>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</si>
  <si>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</si>
  <si>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</si>
  <si>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</si>
  <si>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</si>
  <si>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</si>
  <si>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</si>
  <si>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</si>
  <si>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</si>
  <si>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</si>
  <si>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</si>
  <si>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</si>
  <si>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</si>
  <si>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</si>
  <si>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</si>
  <si>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</si>
  <si>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</si>
  <si>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</si>
  <si>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</si>
  <si>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</si>
  <si>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</si>
  <si>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</si>
  <si>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</si>
  <si>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</si>
  <si>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</si>
  <si>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</si>
  <si>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</si>
  <si>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</si>
  <si>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</si>
  <si>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</si>
  <si>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</si>
  <si>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</si>
  <si>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</si>
  <si>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</si>
  <si>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</si>
  <si>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</si>
  <si>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</si>
  <si>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</si>
  <si>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</si>
  <si>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</si>
  <si>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</si>
  <si>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</si>
  <si>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</si>
  <si>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</si>
  <si>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</si>
  <si>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</si>
  <si>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</si>
  <si>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</si>
  <si>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</si>
  <si>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</si>
  <si>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</si>
  <si>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</si>
  <si>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</si>
  <si>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</si>
  <si>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</si>
  <si>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</si>
  <si>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</si>
  <si>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</si>
  <si>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</si>
  <si>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</si>
  <si>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</si>
  <si>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</si>
  <si>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</si>
  <si>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</si>
  <si>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</si>
  <si>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</si>
  <si>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</si>
  <si>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</si>
  <si>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</si>
  <si>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</si>
  <si>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</si>
  <si>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</si>
  <si>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</si>
  <si>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</si>
  <si>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</si>
  <si>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</si>
  <si>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</si>
  <si>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</si>
  <si>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</si>
  <si>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</si>
  <si>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</si>
  <si>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</si>
  <si>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</si>
  <si>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</si>
  <si>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</si>
  <si>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</si>
  <si>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</si>
  <si>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</si>
  <si>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</si>
  <si>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</si>
  <si>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</si>
  <si>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</si>
  <si>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</si>
  <si>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</si>
  <si>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</si>
  <si>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</si>
  <si>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</si>
  <si>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</si>
  <si>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</si>
  <si>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</si>
  <si>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</si>
  <si>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</si>
  <si>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</si>
  <si>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</si>
  <si>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</si>
  <si>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</si>
  <si>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</si>
  <si>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</si>
  <si>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</si>
  <si>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</si>
  <si>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</si>
  <si>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</si>
  <si>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</si>
  <si>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</si>
  <si>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</si>
  <si>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</si>
  <si>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</si>
  <si>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</si>
  <si>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</si>
  <si>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</si>
  <si>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</si>
  <si>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</si>
  <si>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</si>
  <si>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</si>
  <si>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</si>
  <si>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</si>
  <si>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</si>
  <si>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</si>
  <si>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</si>
  <si>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</si>
  <si>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</si>
  <si>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</si>
  <si>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</si>
  <si>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</si>
  <si>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</si>
  <si>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</si>
  <si>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</si>
  <si>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</si>
  <si>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</si>
  <si>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</si>
  <si>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</si>
  <si>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</si>
  <si>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</si>
  <si>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</si>
  <si>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</si>
  <si>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</si>
  <si>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</si>
  <si>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</si>
  <si>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</si>
  <si>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</si>
  <si>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</si>
  <si>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</si>
  <si>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</si>
  <si>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</si>
  <si>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</si>
  <si>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</si>
  <si>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</si>
  <si>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</si>
  <si>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</si>
  <si>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</si>
  <si>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</si>
  <si>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</si>
  <si>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</si>
  <si>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</si>
  <si>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</si>
  <si>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</si>
  <si>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</si>
  <si>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</si>
  <si>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</si>
  <si>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</si>
  <si>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</si>
  <si>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</si>
  <si>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</si>
  <si>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</si>
  <si>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</si>
  <si>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</si>
  <si>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</si>
  <si>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</si>
  <si>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</si>
  <si>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</si>
  <si>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</si>
  <si>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</si>
  <si>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</si>
  <si>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</si>
  <si>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</si>
  <si>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</si>
  <si>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</si>
  <si>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</si>
  <si>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</si>
  <si>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</si>
  <si>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</si>
  <si>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</si>
  <si>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</si>
  <si>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</si>
  <si>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</si>
  <si>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</si>
  <si>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</si>
  <si>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</si>
  <si>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</si>
  <si>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</si>
  <si>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</si>
  <si>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</si>
  <si>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</si>
  <si>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</si>
  <si>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</si>
  <si>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</si>
  <si>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</si>
  <si>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</si>
  <si>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</si>
  <si>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</si>
  <si>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</si>
  <si>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</si>
  <si>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</si>
  <si>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</si>
  <si>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</si>
  <si>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</si>
  <si>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</si>
  <si>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</si>
  <si>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</si>
  <si>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</si>
  <si>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</si>
  <si>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</si>
  <si>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</si>
  <si>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</si>
  <si>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</si>
  <si>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</si>
  <si>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</si>
  <si>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</si>
  <si>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</si>
  <si>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</si>
  <si>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</si>
  <si>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</si>
  <si>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</si>
  <si>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</si>
  <si>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</si>
  <si>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</si>
  <si>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</si>
  <si>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</si>
  <si>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</si>
  <si>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</si>
  <si>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</si>
  <si>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</si>
  <si>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</si>
  <si>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</si>
  <si>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</si>
  <si>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</si>
  <si>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</si>
  <si>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</si>
  <si>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</si>
  <si>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</si>
  <si>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</si>
  <si>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</si>
  <si>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</si>
  <si>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</si>
  <si>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</si>
  <si>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</si>
  <si>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</si>
  <si>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</si>
  <si>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</si>
  <si>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</si>
  <si>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</si>
  <si>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</si>
  <si>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</si>
  <si>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</si>
  <si>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</si>
  <si>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</si>
  <si>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</si>
  <si>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</si>
  <si>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</si>
  <si>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</si>
  <si>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</si>
  <si>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</si>
  <si>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</si>
  <si>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</si>
  <si>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</si>
  <si>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</si>
  <si>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</si>
  <si>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</si>
  <si>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</si>
  <si>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</si>
  <si>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</si>
  <si>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</si>
  <si>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</si>
  <si>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</si>
  <si>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</si>
  <si>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</si>
  <si>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</si>
  <si>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</si>
  <si>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</si>
  <si>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</si>
  <si>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</si>
  <si>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</si>
  <si>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</si>
  <si>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</si>
  <si>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</si>
  <si>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</si>
  <si>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</si>
  <si>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</si>
  <si>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</si>
  <si>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</si>
  <si>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</si>
  <si>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</si>
  <si>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</si>
  <si>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</si>
  <si>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</si>
  <si>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</si>
  <si>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</si>
  <si>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</si>
  <si>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</si>
  <si>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</si>
  <si>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</si>
  <si>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</si>
  <si>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</si>
  <si>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</si>
  <si>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</si>
  <si>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</si>
  <si>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</si>
  <si>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</si>
  <si>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</si>
  <si>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</si>
  <si>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</si>
  <si>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</si>
  <si>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</si>
  <si>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</si>
  <si>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</si>
  <si>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</si>
  <si>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</si>
  <si>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</si>
  <si>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</si>
  <si>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</si>
  <si>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</si>
  <si>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</si>
  <si>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</si>
  <si>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</si>
  <si>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</si>
  <si>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</si>
  <si>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</si>
  <si>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</si>
  <si>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</si>
  <si>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</si>
  <si>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</si>
  <si>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</si>
  <si>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</si>
  <si>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</si>
  <si>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</si>
  <si>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</si>
  <si>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</si>
  <si>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</si>
  <si>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</si>
  <si>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</si>
  <si>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</si>
  <si>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</si>
  <si>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</si>
  <si>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</si>
  <si>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</si>
  <si>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</si>
  <si>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</si>
  <si>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</si>
  <si>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</si>
  <si>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</si>
  <si>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</si>
  <si>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</si>
  <si>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</si>
  <si>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</si>
  <si>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</si>
  <si>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</si>
  <si>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</si>
  <si>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</si>
  <si>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</si>
  <si>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</si>
  <si>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</si>
  <si>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</si>
  <si>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</si>
  <si>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</si>
  <si>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</si>
  <si>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</si>
  <si>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</si>
  <si>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</si>
  <si>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</si>
  <si>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</si>
  <si>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</si>
  <si>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</si>
  <si>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</si>
  <si>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</si>
  <si>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</si>
  <si>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</si>
  <si>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</si>
  <si>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</si>
  <si>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</si>
  <si>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</si>
  <si>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</si>
  <si>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</si>
  <si>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</si>
  <si>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</si>
  <si>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</si>
  <si>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</si>
  <si>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</si>
  <si>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</si>
  <si>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</si>
  <si>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</si>
  <si>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</si>
  <si>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</si>
  <si>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</si>
  <si>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</si>
  <si>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</si>
  <si>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</si>
  <si>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</si>
  <si>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</si>
  <si>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</si>
  <si>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</si>
  <si>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</si>
  <si>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</si>
  <si>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</si>
  <si>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</si>
  <si>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</si>
  <si>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</si>
  <si>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</si>
  <si>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</si>
  <si>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</si>
  <si>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</si>
  <si>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</si>
  <si>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</si>
  <si>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</si>
  <si>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</si>
  <si>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</si>
  <si>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</si>
  <si>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</si>
  <si>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</si>
  <si>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</si>
  <si>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</si>
  <si>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</si>
  <si>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</si>
  <si>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</si>
  <si>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</si>
  <si>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</si>
  <si>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</si>
  <si>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</si>
  <si>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</si>
  <si>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</si>
  <si>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</si>
  <si>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</si>
  <si>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</si>
  <si>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</si>
  <si>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</si>
  <si>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</si>
  <si>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</si>
  <si>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</si>
  <si>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</si>
  <si>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</si>
  <si>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</si>
  <si>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</si>
  <si>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</si>
  <si>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</si>
  <si>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</si>
  <si>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</si>
  <si>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</si>
  <si>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</si>
  <si>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</si>
  <si>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</si>
  <si>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</si>
  <si>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</si>
  <si>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</si>
  <si>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</si>
  <si>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</si>
  <si>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</si>
  <si>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</si>
  <si>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</si>
  <si>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</si>
  <si>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</si>
  <si>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</si>
  <si>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</si>
  <si>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</si>
  <si>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</si>
  <si>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</si>
  <si>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</si>
  <si>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</si>
  <si>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</si>
  <si>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</si>
  <si>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</si>
  <si>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</si>
  <si>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</si>
  <si>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</si>
  <si>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</si>
  <si>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</si>
  <si>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</si>
  <si>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</si>
  <si>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</si>
  <si>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</si>
  <si>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</si>
  <si>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</si>
  <si>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</si>
  <si>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</si>
  <si>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</si>
  <si>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</si>
  <si>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</si>
  <si>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</si>
  <si>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</si>
  <si>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</si>
  <si>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</si>
  <si>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</si>
  <si>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</si>
  <si>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</si>
  <si>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</si>
  <si>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</si>
  <si>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</si>
  <si>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</si>
  <si>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</si>
  <si>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</si>
  <si>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</si>
  <si>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</si>
  <si>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</si>
  <si>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</si>
  <si>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</si>
  <si>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</si>
  <si>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</si>
  <si>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</si>
  <si>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</si>
  <si>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</si>
  <si>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</si>
  <si>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</si>
  <si>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</si>
  <si>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</si>
  <si>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</si>
  <si>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</si>
  <si>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</si>
  <si>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</si>
  <si>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</si>
  <si>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</si>
  <si>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</si>
  <si>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</si>
  <si>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</si>
  <si>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</si>
  <si>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</si>
  <si>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</si>
  <si>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</si>
  <si>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</si>
  <si>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</si>
  <si>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</si>
  <si>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</si>
  <si>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</si>
  <si>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</si>
  <si>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</si>
  <si>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</si>
  <si>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</si>
  <si>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</si>
  <si>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</si>
  <si>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</si>
  <si>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</si>
  <si>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</si>
  <si>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</si>
  <si>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</si>
  <si>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</si>
  <si>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</si>
  <si>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</si>
  <si>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</si>
  <si>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</si>
  <si>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</si>
  <si>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</si>
  <si>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</si>
  <si>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</si>
  <si>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</si>
  <si>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</si>
  <si>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</si>
  <si>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</si>
  <si>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</si>
  <si>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</si>
  <si>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</si>
  <si>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</si>
  <si>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</si>
  <si>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</si>
  <si>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</si>
  <si>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</si>
  <si>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</si>
  <si>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</si>
  <si>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</si>
  <si>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</si>
  <si>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</si>
  <si>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</si>
  <si>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</si>
  <si>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</si>
  <si>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</si>
  <si>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</si>
  <si>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</si>
  <si>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</si>
  <si>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</si>
  <si>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</si>
  <si>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</si>
  <si>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</si>
  <si>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</si>
  <si>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</si>
  <si>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</si>
  <si>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</si>
  <si>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</si>
  <si>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</si>
  <si>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</si>
  <si>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</si>
  <si>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</si>
  <si>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</si>
  <si>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</si>
  <si>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</si>
  <si>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</si>
  <si>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</si>
  <si>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</si>
  <si>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</si>
  <si>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</si>
  <si>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</si>
  <si>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</si>
  <si>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</si>
  <si>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</si>
  <si>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</si>
  <si>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</si>
  <si>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</si>
  <si>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</si>
  <si>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</si>
  <si>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</si>
  <si>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</si>
  <si>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</si>
  <si>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</si>
  <si>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</si>
  <si>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</si>
  <si>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</si>
  <si>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</si>
  <si>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</si>
  <si>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</si>
  <si>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</si>
  <si>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</si>
  <si>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</si>
  <si>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</si>
  <si>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</si>
  <si>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</si>
  <si>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</si>
  <si>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</si>
  <si>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</si>
  <si>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</si>
  <si>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</si>
  <si>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</si>
  <si>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</si>
  <si>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</si>
  <si>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</si>
  <si>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</si>
  <si>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</si>
  <si>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</si>
  <si>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</si>
  <si>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</si>
  <si>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</si>
  <si>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</si>
  <si>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</si>
  <si>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</si>
  <si>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</si>
  <si>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</si>
  <si>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</si>
  <si>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</si>
  <si>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</si>
  <si>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</si>
  <si>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</si>
  <si>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</si>
  <si>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</si>
  <si>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</si>
  <si>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</si>
  <si>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</si>
  <si>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</si>
  <si>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</si>
  <si>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</si>
  <si>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</si>
  <si>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</si>
  <si>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</si>
  <si>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</si>
  <si>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</si>
  <si>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</si>
  <si>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</si>
  <si>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</si>
  <si>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</si>
  <si>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</si>
  <si>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</si>
  <si>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</si>
  <si>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</si>
  <si>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</si>
  <si>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</si>
  <si>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</si>
  <si>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</si>
  <si>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</si>
  <si>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</si>
  <si>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</si>
  <si>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</si>
  <si>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</si>
  <si>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</si>
  <si>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</si>
  <si>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</si>
  <si>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</si>
  <si>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</si>
  <si>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</si>
  <si>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</si>
  <si>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</si>
  <si>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</si>
  <si>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</si>
  <si>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</si>
  <si>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</si>
  <si>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</si>
  <si>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</si>
  <si>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</si>
  <si>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</si>
  <si>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</si>
  <si>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</si>
  <si>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</si>
  <si>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</si>
  <si>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</si>
  <si>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</si>
  <si>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</si>
  <si>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</si>
  <si>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</si>
  <si>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</si>
  <si>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</si>
  <si>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</si>
  <si>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</si>
  <si>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</si>
  <si>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</si>
  <si>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</si>
  <si>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</si>
  <si>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</si>
  <si>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</si>
  <si>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</si>
  <si>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</si>
  <si>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</si>
  <si>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</si>
  <si>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</si>
  <si>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</si>
  <si>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</si>
  <si>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</si>
  <si>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</si>
  <si>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</si>
  <si>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</si>
  <si>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</si>
  <si>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</si>
  <si>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</si>
  <si>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</si>
  <si>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</si>
  <si>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</si>
  <si>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</si>
  <si>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</si>
  <si>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</si>
  <si>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</si>
  <si>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</si>
  <si>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</si>
  <si>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</si>
  <si>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</si>
  <si>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</si>
  <si>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</si>
  <si>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</si>
  <si>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</si>
  <si>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</si>
  <si>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</si>
  <si>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</si>
  <si>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</si>
  <si>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</si>
  <si>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</si>
  <si>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</si>
  <si>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</si>
  <si>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</si>
  <si>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</si>
  <si>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</si>
  <si>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</si>
  <si>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</si>
  <si>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</si>
  <si>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</si>
  <si>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</si>
  <si>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</si>
  <si>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</si>
  <si>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</si>
  <si>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</si>
  <si>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</si>
  <si>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</si>
  <si>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</si>
  <si>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</si>
  <si>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</si>
  <si>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</si>
  <si>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</si>
  <si>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</si>
  <si>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</si>
  <si>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</si>
  <si>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</si>
  <si>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</si>
  <si>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</si>
  <si>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</si>
  <si>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</si>
  <si>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</si>
  <si>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</si>
  <si>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</si>
  <si>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</si>
  <si>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</si>
  <si>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</si>
  <si>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</si>
  <si>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</si>
  <si>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</si>
  <si>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</si>
  <si>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</si>
  <si>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</si>
  <si>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</si>
  <si>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</si>
  <si>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</si>
  <si>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</si>
  <si>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</si>
  <si>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</si>
  <si>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</si>
  <si>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</si>
  <si>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</si>
  <si>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</si>
  <si>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</si>
  <si>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</si>
  <si>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</si>
  <si>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</si>
  <si>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</si>
  <si>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</si>
  <si>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</si>
  <si>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</si>
  <si>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</si>
  <si>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</si>
  <si>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</si>
  <si>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</si>
  <si>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</si>
  <si>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</si>
  <si>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</si>
  <si>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</si>
  <si>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</si>
  <si>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</si>
  <si>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</si>
  <si>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</si>
  <si>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</si>
  <si>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</si>
  <si>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</si>
  <si>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</si>
  <si>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</si>
  <si>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</si>
  <si>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</si>
  <si>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</si>
  <si>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</si>
  <si>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</si>
  <si>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</si>
  <si>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</si>
  <si>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</si>
  <si>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</si>
  <si>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</si>
  <si>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</si>
  <si>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</si>
  <si>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</si>
  <si>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</si>
  <si>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</si>
  <si>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</si>
  <si>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</si>
  <si>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</si>
  <si>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</si>
  <si>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</si>
  <si>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</si>
  <si>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</si>
  <si>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</si>
  <si>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</si>
  <si>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</si>
  <si>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</si>
  <si>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</si>
  <si>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</si>
  <si>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</si>
  <si>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</si>
  <si>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</si>
  <si>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</si>
  <si>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</si>
  <si>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</si>
  <si>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</si>
  <si>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</si>
  <si>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</si>
  <si>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</si>
  <si>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</si>
  <si>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</si>
  <si>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</si>
  <si>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</si>
  <si>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</si>
  <si>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</si>
  <si>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</si>
  <si>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</si>
  <si>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</si>
  <si>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</si>
  <si>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</si>
  <si>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</si>
  <si>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</si>
  <si>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</si>
  <si>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</si>
  <si>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</si>
  <si>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</si>
  <si>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</si>
  <si>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</si>
  <si>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</si>
  <si>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</si>
  <si>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</si>
  <si>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</si>
  <si>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</si>
  <si>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</si>
  <si>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</si>
  <si>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</si>
  <si>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</si>
  <si>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</si>
  <si>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</si>
  <si>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</si>
  <si>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</si>
  <si>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</si>
  <si>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</si>
  <si>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</si>
  <si>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</si>
  <si>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</si>
  <si>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</si>
  <si>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</si>
  <si>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</si>
  <si>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</si>
  <si>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</si>
  <si>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</si>
  <si>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</si>
  <si>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</si>
  <si>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</si>
  <si>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</si>
  <si>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</si>
  <si>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</si>
  <si>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</si>
  <si>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</si>
  <si>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</si>
  <si>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</si>
  <si>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</si>
  <si>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</si>
  <si>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</si>
  <si>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</si>
  <si>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</si>
  <si>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</si>
  <si>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</si>
  <si>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</si>
  <si>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</si>
  <si>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</si>
  <si>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</si>
  <si>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</si>
  <si>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</si>
  <si>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</si>
  <si>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</si>
  <si>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</si>
  <si>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</si>
  <si>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</si>
  <si>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</si>
  <si>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</si>
  <si>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</si>
  <si>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</si>
  <si>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</si>
  <si>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</si>
  <si>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</si>
  <si>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</si>
  <si>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</si>
  <si>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</si>
  <si>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</si>
  <si>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</si>
  <si>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</si>
  <si>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</si>
  <si>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</si>
  <si>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</si>
  <si>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</si>
  <si>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</si>
  <si>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</si>
  <si>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</si>
  <si>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</si>
  <si>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</si>
  <si>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</si>
  <si>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</si>
  <si>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</si>
  <si>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</si>
  <si>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</si>
  <si>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</si>
  <si>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</si>
  <si>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</si>
  <si>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</si>
  <si>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</si>
  <si>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</si>
  <si>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</si>
  <si>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</si>
  <si>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</si>
  <si>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</si>
  <si>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</si>
  <si>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</si>
  <si>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</si>
  <si>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</si>
  <si>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</si>
  <si>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</si>
  <si>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</si>
  <si>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</si>
  <si>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</si>
  <si>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</si>
  <si>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</si>
  <si>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</si>
  <si>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</si>
  <si>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</si>
  <si>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</si>
  <si>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</si>
  <si>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</si>
  <si>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</si>
  <si>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</si>
  <si>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</si>
  <si>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</si>
  <si>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</si>
  <si>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</si>
  <si>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</si>
  <si>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</si>
  <si>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</si>
  <si>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</si>
  <si>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</si>
  <si>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</si>
  <si>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</si>
  <si>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</si>
  <si>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</si>
  <si>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</si>
  <si>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</si>
  <si>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</si>
  <si>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</si>
  <si>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</si>
  <si>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</si>
  <si>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</si>
  <si>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</si>
  <si>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</si>
  <si>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</si>
  <si>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</si>
  <si>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</si>
  <si>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</si>
  <si>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</si>
  <si>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</si>
  <si>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</si>
  <si>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</si>
  <si>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</si>
  <si>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</si>
  <si>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</si>
  <si>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</si>
  <si>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</si>
  <si>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</si>
  <si>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</si>
  <si>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</si>
  <si>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</si>
  <si>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</si>
  <si>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</si>
  <si>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</si>
  <si>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</si>
  <si>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</si>
  <si>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</si>
  <si>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</si>
  <si>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</si>
  <si>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</si>
  <si>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</si>
  <si>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</si>
  <si>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</si>
  <si>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</si>
  <si>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</si>
  <si>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</si>
  <si>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</si>
  <si>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</si>
  <si>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</si>
  <si>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</si>
  <si>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</si>
  <si>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</si>
  <si>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</si>
  <si>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</si>
  <si>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</si>
  <si>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</si>
  <si>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</si>
  <si>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</si>
  <si>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</si>
  <si>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</si>
  <si>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</si>
  <si>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</si>
  <si>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</si>
  <si>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</si>
  <si>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</si>
  <si>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</si>
  <si>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</si>
  <si>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</si>
  <si>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</si>
  <si>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</si>
  <si>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</si>
  <si>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</si>
  <si>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</si>
  <si>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</si>
  <si>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</si>
  <si>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</si>
  <si>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</si>
  <si>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</si>
  <si>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</si>
  <si>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</si>
  <si>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</si>
  <si>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</si>
  <si>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</si>
  <si>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</si>
  <si>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</si>
  <si>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</si>
  <si>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</si>
  <si>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</si>
  <si>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</si>
  <si>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</si>
  <si>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</si>
  <si>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</si>
  <si>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</si>
  <si>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</si>
  <si>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</si>
  <si>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</si>
  <si>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</si>
  <si>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</si>
  <si>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</si>
  <si>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</si>
  <si>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</si>
  <si>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</si>
  <si>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</si>
  <si>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</si>
  <si>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</si>
  <si>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</si>
  <si>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</si>
  <si>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</si>
  <si>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</si>
  <si>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</si>
  <si>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</si>
  <si>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</si>
  <si>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</si>
  <si>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</si>
  <si>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</si>
  <si>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</si>
  <si>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</si>
  <si>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</si>
  <si>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</si>
  <si>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</si>
  <si>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</si>
  <si>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</si>
  <si>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</si>
  <si>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</si>
  <si>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</si>
  <si>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</si>
  <si>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</si>
  <si>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</si>
  <si>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</si>
  <si>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</si>
  <si>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</si>
  <si>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</si>
  <si>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</si>
  <si>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</si>
  <si>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</si>
  <si>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</si>
  <si>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</si>
  <si>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</si>
  <si>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</si>
  <si>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</si>
  <si>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</si>
  <si>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</si>
  <si>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</si>
  <si>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</si>
  <si>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</si>
  <si>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</si>
  <si>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</si>
  <si>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</si>
  <si>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</si>
  <si>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</si>
  <si>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</si>
  <si>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</si>
  <si>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</si>
  <si>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</si>
  <si>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</si>
  <si>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</si>
  <si>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</si>
  <si>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</si>
  <si>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</si>
  <si>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</si>
  <si>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</si>
  <si>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</si>
  <si>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</si>
  <si>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</si>
  <si>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</si>
  <si>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</si>
  <si>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</si>
  <si>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</si>
  <si>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</si>
  <si>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</si>
  <si>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</si>
  <si>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</si>
  <si>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</si>
  <si>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</si>
  <si>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</si>
  <si>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</si>
  <si>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</si>
  <si>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</si>
  <si>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</si>
  <si>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</si>
  <si>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</si>
  <si>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</si>
  <si>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</si>
  <si>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</si>
  <si>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</si>
  <si>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</si>
  <si>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</si>
  <si>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</si>
  <si>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</si>
  <si>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</si>
  <si>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</si>
  <si>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</si>
  <si>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</si>
  <si>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</si>
  <si>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</si>
  <si>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</si>
  <si>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</si>
  <si>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</si>
  <si>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</si>
  <si>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</si>
  <si>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</si>
  <si>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</si>
  <si>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</si>
  <si>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</si>
  <si>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</si>
  <si>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</si>
  <si>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</si>
  <si>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</si>
  <si>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</si>
  <si>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</si>
  <si>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</si>
  <si>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</si>
  <si>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</si>
  <si>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</si>
  <si>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</si>
  <si>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</si>
  <si>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</si>
  <si>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</si>
  <si>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</si>
  <si>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</si>
  <si>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</si>
  <si>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</si>
  <si>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</si>
  <si>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</si>
  <si>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</si>
  <si>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</si>
  <si>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</si>
  <si>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</si>
  <si>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</si>
  <si>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</si>
  <si>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</si>
  <si>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</si>
  <si>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</si>
  <si>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</si>
  <si>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</si>
  <si>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</si>
  <si>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</si>
  <si>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</si>
  <si>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</si>
  <si>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</si>
  <si>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</si>
  <si>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</si>
  <si>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</si>
  <si>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</si>
  <si>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</si>
  <si>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</si>
  <si>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</si>
  <si>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</si>
  <si>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</si>
  <si>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</si>
  <si>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</si>
  <si>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</si>
  <si>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</si>
  <si>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</si>
  <si>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</si>
  <si>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</si>
  <si>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</si>
  <si>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</si>
  <si>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</si>
  <si>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</si>
  <si>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</si>
  <si>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</si>
  <si>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</si>
  <si>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</si>
  <si>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</si>
  <si>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</si>
  <si>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</si>
  <si>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</si>
  <si>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</si>
  <si>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</si>
  <si>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</si>
  <si>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</si>
  <si>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</si>
  <si>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</si>
  <si>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</si>
  <si>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</si>
  <si>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</si>
  <si>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</si>
  <si>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</si>
  <si>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</si>
  <si>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</si>
  <si>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</si>
  <si>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</si>
  <si>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</si>
  <si>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</si>
  <si>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</si>
  <si>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</si>
  <si>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</si>
  <si>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</si>
  <si>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</si>
  <si>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</si>
  <si>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</si>
  <si>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</si>
  <si>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</si>
  <si>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</si>
  <si>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</si>
  <si>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</si>
  <si>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</si>
  <si>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</si>
  <si>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</si>
  <si>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</si>
  <si>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</si>
  <si>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</si>
  <si>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</si>
  <si>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</si>
  <si>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</si>
  <si>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</si>
  <si>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</si>
  <si>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</si>
  <si>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</si>
  <si>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</si>
  <si>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</si>
  <si>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</si>
  <si>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</si>
  <si>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</si>
  <si>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</si>
  <si>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</si>
  <si>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</si>
  <si>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</si>
  <si>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</si>
  <si>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</si>
  <si>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</si>
  <si>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</si>
  <si>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</si>
  <si>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</si>
  <si>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</si>
  <si>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</si>
  <si>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</si>
  <si>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</si>
  <si>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</si>
  <si>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</si>
  <si>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</si>
  <si>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</si>
  <si>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</si>
  <si>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</si>
  <si>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</si>
  <si>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</si>
  <si>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</si>
  <si>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</si>
  <si>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</si>
  <si>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</si>
  <si>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</si>
  <si>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</si>
  <si>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</si>
  <si>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</si>
  <si>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</si>
  <si>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</si>
  <si>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</si>
  <si>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</si>
  <si>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</si>
  <si>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</si>
  <si>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</si>
  <si>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</si>
  <si>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</si>
  <si>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</si>
  <si>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</si>
  <si>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</si>
  <si>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</si>
  <si>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</si>
  <si>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</si>
  <si>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</si>
  <si>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</si>
  <si>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</si>
  <si>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</si>
  <si>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</si>
  <si>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</si>
  <si>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</si>
  <si>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</si>
  <si>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</si>
  <si>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</si>
  <si>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</si>
  <si>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</si>
  <si>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</si>
  <si>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</si>
  <si>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</si>
  <si>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</si>
  <si>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</si>
  <si>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</si>
  <si>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</si>
  <si>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</si>
  <si>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</si>
  <si>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</si>
  <si>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</si>
  <si>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</si>
  <si>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</si>
  <si>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</si>
  <si>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</si>
  <si>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</si>
  <si>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</si>
  <si>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</si>
  <si>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</si>
  <si>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</si>
  <si>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</si>
  <si>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</si>
  <si>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</si>
  <si>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</si>
  <si>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</si>
  <si>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</si>
  <si>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</si>
  <si>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</si>
  <si>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</si>
  <si>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</si>
  <si>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</si>
  <si>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</si>
  <si>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</si>
  <si>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</si>
  <si>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</si>
  <si>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</si>
  <si>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</si>
  <si>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</si>
  <si>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</si>
  <si>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</si>
  <si>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</si>
  <si>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</si>
  <si>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</si>
  <si>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</si>
  <si>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</si>
  <si>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</si>
  <si>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</si>
  <si>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</si>
  <si>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</si>
  <si>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</si>
  <si>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</si>
  <si>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</si>
  <si>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</si>
  <si>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</si>
  <si>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</si>
  <si>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</si>
  <si>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</si>
  <si>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</si>
  <si>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</si>
  <si>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</si>
  <si>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</si>
  <si>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</si>
  <si>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</si>
  <si>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</si>
  <si>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</si>
  <si>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</si>
  <si>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</si>
  <si>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</si>
  <si>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</si>
  <si>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</si>
  <si>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</si>
  <si>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</si>
  <si>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</si>
  <si>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</si>
  <si>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</si>
  <si>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</si>
  <si>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</si>
  <si>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</si>
  <si>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</si>
  <si>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</si>
  <si>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</si>
  <si>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</si>
  <si>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</si>
  <si>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</si>
  <si>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</si>
  <si>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</si>
  <si>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</si>
  <si>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</si>
  <si>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</si>
  <si>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</si>
  <si>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</si>
  <si>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</si>
  <si>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</si>
  <si>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</si>
  <si>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</si>
  <si>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</si>
  <si>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</si>
  <si>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</si>
  <si>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</si>
  <si>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</si>
  <si>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</si>
  <si>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</si>
  <si>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</si>
  <si>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</si>
  <si>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</si>
  <si>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</si>
  <si>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</si>
  <si>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</si>
  <si>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</si>
  <si>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</si>
  <si>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</si>
  <si>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</si>
  <si>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</si>
  <si>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</si>
  <si>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</si>
  <si>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</si>
  <si>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</si>
  <si>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</si>
  <si>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</si>
  <si>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</si>
  <si>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</si>
  <si>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</si>
  <si>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</si>
  <si>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</si>
  <si>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</si>
  <si>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</si>
  <si>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</si>
  <si>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</si>
  <si>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</si>
  <si>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</si>
  <si>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</si>
  <si>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</si>
  <si>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</si>
  <si>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</si>
  <si>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</si>
  <si>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</si>
  <si>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</si>
  <si>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</si>
  <si>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</si>
  <si>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</si>
  <si>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</si>
  <si>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</si>
  <si>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</si>
  <si>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</si>
  <si>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</si>
  <si>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</si>
  <si>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</si>
  <si>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</si>
  <si>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</si>
  <si>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</si>
  <si>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</si>
  <si>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</si>
  <si>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</si>
  <si>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</si>
  <si>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</si>
  <si>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</si>
  <si>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</si>
  <si>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</si>
  <si>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</si>
  <si>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</si>
  <si>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</si>
  <si>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</si>
  <si>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</si>
  <si>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</si>
  <si>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</si>
  <si>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</si>
  <si>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</si>
  <si>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</si>
  <si>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</si>
  <si>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</si>
  <si>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</si>
  <si>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</si>
  <si>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</si>
  <si>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</si>
  <si>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</si>
  <si>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</si>
  <si>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</si>
  <si>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</si>
  <si>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</si>
  <si>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</si>
  <si>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</si>
  <si>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</si>
  <si>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</si>
  <si>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</si>
  <si>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</si>
  <si>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</si>
  <si>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</si>
  <si>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</si>
  <si>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</si>
  <si>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</si>
  <si>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</si>
  <si>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</si>
  <si>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</si>
  <si>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</si>
  <si>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</si>
  <si>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</si>
  <si>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</si>
  <si>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</si>
  <si>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</si>
  <si>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</si>
  <si>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</si>
  <si>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</si>
  <si>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</si>
  <si>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</si>
  <si>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</si>
  <si>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</si>
  <si>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</si>
  <si>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</si>
  <si>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</si>
  <si>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</si>
  <si>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</si>
  <si>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</si>
  <si>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</si>
  <si>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</si>
  <si>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</si>
  <si>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</si>
  <si>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</si>
  <si>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</si>
  <si>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</si>
  <si>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</si>
  <si>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</si>
  <si>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</si>
  <si>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</si>
  <si>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</si>
  <si>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</si>
  <si>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</si>
  <si>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</si>
  <si>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</si>
  <si>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</si>
  <si>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</si>
  <si>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</si>
  <si>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</si>
  <si>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</si>
  <si>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</si>
  <si>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</si>
  <si>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</si>
  <si>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</si>
  <si>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</si>
  <si>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</si>
  <si>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</si>
  <si>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</si>
  <si>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</si>
  <si>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</si>
  <si>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</si>
  <si>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</si>
  <si>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</si>
  <si>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</si>
  <si>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</si>
  <si>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</si>
  <si>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</si>
  <si>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</si>
  <si>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</si>
  <si>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</si>
  <si>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</si>
  <si>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</si>
  <si>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</si>
  <si>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</si>
  <si>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</si>
  <si>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</si>
  <si>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</si>
  <si>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</si>
  <si>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</si>
  <si>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</si>
  <si>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</si>
  <si>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</si>
  <si>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</si>
  <si>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</si>
  <si>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</si>
  <si>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</si>
  <si>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</si>
  <si>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</si>
  <si>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</si>
  <si>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</si>
  <si>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</si>
  <si>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</si>
  <si>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</si>
  <si>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</si>
  <si>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</si>
  <si>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</si>
  <si>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</si>
  <si>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</si>
  <si>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</si>
  <si>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</si>
  <si>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</si>
  <si>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</si>
  <si>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</si>
  <si>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</si>
  <si>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</si>
  <si>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</si>
  <si>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</si>
  <si>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</si>
  <si>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</si>
  <si>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</si>
  <si>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</si>
  <si>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</si>
  <si>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</si>
  <si>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</si>
  <si>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</si>
  <si>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</si>
  <si>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</si>
  <si>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</si>
  <si>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</si>
  <si>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</si>
  <si>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</si>
  <si>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</si>
  <si>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</si>
  <si>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</si>
  <si>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</si>
  <si>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</si>
  <si>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</si>
  <si>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</si>
  <si>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</si>
  <si>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</si>
  <si>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</si>
  <si>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</si>
  <si>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</si>
  <si>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</si>
  <si>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</si>
  <si>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</si>
  <si>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</si>
  <si>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</si>
  <si>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</si>
  <si>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</si>
  <si>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</si>
  <si>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</si>
  <si>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</si>
  <si>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</si>
  <si>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</si>
  <si>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</si>
  <si>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</si>
  <si>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</si>
  <si>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</si>
  <si>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</si>
  <si>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</si>
  <si>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</si>
  <si>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</si>
  <si>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</si>
  <si>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</si>
  <si>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</si>
  <si>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</si>
  <si>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</si>
  <si>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</si>
  <si>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</si>
  <si>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</si>
  <si>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</si>
  <si>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</si>
  <si>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</si>
  <si>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</si>
  <si>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</si>
  <si>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</si>
  <si>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</si>
  <si>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</si>
  <si>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</si>
  <si>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</si>
  <si>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</si>
  <si>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</si>
  <si>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</si>
  <si>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</si>
  <si>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</si>
  <si>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</si>
  <si>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</si>
  <si>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</si>
  <si>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</si>
  <si>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</si>
  <si>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</si>
  <si>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</si>
  <si>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</si>
  <si>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</si>
  <si>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</si>
  <si>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</si>
  <si>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</si>
  <si>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</si>
  <si>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</si>
  <si>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</si>
  <si>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</si>
  <si>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</si>
  <si>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</si>
  <si>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</si>
  <si>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</si>
  <si>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</si>
  <si>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</si>
  <si>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</si>
  <si>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</si>
  <si>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</si>
  <si>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</si>
  <si>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</si>
  <si>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</si>
  <si>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</si>
  <si>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</si>
  <si>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</si>
  <si>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</si>
  <si>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</si>
  <si>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</si>
  <si>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</si>
  <si>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</si>
  <si>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</si>
  <si>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</si>
  <si>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</si>
  <si>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</si>
  <si>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</si>
  <si>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</si>
  <si>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</si>
  <si>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</si>
  <si>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</si>
  <si>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</si>
  <si>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</si>
  <si>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</si>
  <si>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</si>
  <si>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</si>
  <si>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</si>
  <si>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</si>
  <si>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</si>
  <si>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</si>
  <si>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</si>
  <si>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</si>
  <si>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</si>
  <si>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</si>
  <si>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</si>
  <si>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</si>
  <si>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</si>
  <si>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</si>
  <si>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</si>
  <si>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</si>
  <si>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</si>
  <si>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</si>
  <si>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</si>
  <si>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</si>
  <si>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</si>
  <si>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</si>
  <si>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</si>
  <si>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</si>
  <si>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</si>
  <si>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</si>
  <si>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</si>
  <si>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</si>
  <si>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</si>
  <si>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</si>
  <si>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</si>
  <si>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</si>
  <si>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</si>
  <si>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</si>
  <si>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</si>
  <si>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</si>
  <si>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</si>
  <si>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</si>
  <si>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</si>
  <si>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</si>
  <si>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</si>
  <si>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</si>
  <si>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</si>
  <si>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</si>
  <si>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</si>
  <si>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</si>
  <si>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</si>
  <si>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</si>
  <si>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</si>
  <si>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</si>
  <si>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</si>
  <si>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</si>
  <si>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</si>
  <si>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</si>
  <si>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</si>
  <si>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</si>
  <si>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</si>
  <si>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</si>
  <si>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</si>
  <si>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</si>
  <si>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</si>
  <si>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</si>
  <si>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</si>
  <si>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</si>
  <si>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</si>
  <si>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</si>
  <si>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</si>
  <si>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</si>
  <si>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</si>
  <si>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</si>
  <si>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</si>
  <si>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</si>
  <si>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</si>
  <si>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</si>
  <si>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</si>
  <si>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</si>
  <si>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</si>
  <si>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</si>
  <si>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</si>
  <si>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</si>
  <si>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</si>
  <si>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</si>
  <si>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</si>
  <si>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</si>
  <si>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</si>
  <si>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</si>
  <si>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</si>
  <si>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</si>
  <si>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</si>
  <si>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</si>
  <si>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</si>
  <si>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</si>
  <si>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</si>
  <si>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</si>
  <si>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</si>
  <si>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</si>
  <si>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</si>
  <si>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</si>
  <si>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</si>
  <si>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</si>
  <si>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</si>
  <si>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</si>
  <si>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</si>
  <si>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</si>
  <si>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</si>
  <si>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</si>
  <si>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</si>
  <si>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</si>
  <si>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</si>
  <si>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</si>
  <si>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</si>
  <si>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</si>
  <si>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</si>
  <si>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</si>
  <si>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</si>
  <si>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</si>
  <si>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</si>
  <si>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</si>
  <si>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</si>
  <si>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</si>
  <si>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</si>
  <si>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</si>
  <si>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</si>
  <si>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</si>
  <si>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</si>
  <si>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</si>
  <si>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</si>
  <si>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</si>
  <si>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</si>
  <si>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</si>
  <si>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</si>
  <si>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</si>
  <si>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</si>
  <si>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</si>
  <si>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</si>
  <si>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</si>
  <si>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</si>
  <si>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</si>
  <si>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</si>
  <si>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</si>
  <si>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</si>
  <si>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</si>
  <si>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</si>
  <si>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</si>
  <si>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</si>
  <si>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</si>
  <si>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</si>
  <si>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</si>
  <si>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</si>
  <si>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</si>
  <si>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</si>
  <si>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</si>
  <si>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</si>
  <si>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</si>
  <si>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</si>
  <si>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</si>
  <si>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</si>
  <si>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</si>
  <si>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</si>
  <si>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</si>
  <si>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</si>
  <si>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</si>
  <si>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</si>
  <si>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</si>
  <si>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</si>
  <si>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</si>
  <si>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</si>
  <si>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</si>
  <si>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</si>
  <si>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</si>
  <si>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</si>
  <si>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</si>
  <si>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</si>
  <si>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</si>
  <si>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</si>
  <si>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</si>
  <si>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</si>
  <si>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</si>
  <si>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</si>
  <si>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</si>
  <si>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</si>
  <si>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</si>
  <si>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</si>
  <si>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</si>
  <si>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</si>
  <si>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</si>
  <si>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</si>
  <si>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</si>
  <si>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</si>
  <si>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</si>
  <si>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</si>
  <si>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</si>
  <si>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</si>
  <si>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</si>
  <si>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</si>
  <si>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</si>
  <si>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</si>
  <si>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</si>
  <si>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</si>
  <si>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</si>
  <si>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</si>
  <si>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</si>
  <si>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</si>
  <si>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</si>
  <si>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</si>
  <si>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</si>
  <si>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</si>
  <si>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</si>
  <si>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</si>
  <si>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</si>
  <si>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</si>
  <si>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</si>
  <si>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</si>
  <si>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</si>
  <si>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</si>
  <si>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</si>
  <si>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</si>
  <si>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</si>
  <si>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</si>
  <si>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</si>
  <si>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</si>
  <si>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</si>
  <si>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</si>
  <si>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</si>
  <si>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</si>
  <si>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</si>
  <si>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</si>
  <si>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</si>
  <si>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</si>
  <si>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</si>
  <si>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</si>
  <si>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</si>
  <si>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</si>
  <si>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</si>
  <si>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</si>
  <si>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</si>
  <si>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</si>
  <si>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</si>
  <si>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</si>
  <si>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</si>
  <si>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</si>
  <si>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</si>
  <si>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</si>
  <si>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</si>
  <si>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</si>
  <si>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</si>
  <si>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</si>
  <si>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</si>
  <si>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</si>
  <si>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</si>
  <si>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</si>
  <si>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</si>
  <si>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</si>
  <si>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</si>
  <si>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</si>
  <si>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</si>
  <si>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</si>
  <si>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</si>
  <si>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</si>
  <si>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</si>
  <si>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</si>
  <si>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</si>
  <si>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</si>
  <si>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</si>
  <si>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</si>
  <si>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</si>
  <si>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</si>
  <si>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</si>
  <si>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</si>
  <si>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</si>
  <si>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</si>
  <si>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</si>
  <si>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</si>
  <si>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</si>
  <si>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</si>
  <si>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</si>
  <si>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</si>
  <si>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</si>
  <si>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</si>
  <si>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</si>
  <si>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</si>
  <si>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</si>
  <si>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</si>
  <si>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</si>
  <si>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</si>
  <si>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</si>
  <si>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</si>
  <si>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</si>
  <si>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</si>
  <si>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</si>
  <si>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</si>
  <si>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</si>
  <si>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</si>
  <si>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</si>
  <si>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</si>
  <si>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</si>
  <si>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</si>
  <si>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</si>
  <si>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</si>
  <si>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</si>
  <si>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</si>
  <si>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</si>
  <si>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</si>
  <si>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</si>
  <si>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</si>
  <si>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</si>
  <si>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</si>
  <si>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</si>
  <si>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</si>
  <si>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</si>
  <si>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</si>
  <si>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</si>
  <si>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</si>
  <si>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</si>
  <si>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</si>
  <si>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</si>
  <si>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</si>
  <si>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</si>
  <si>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</si>
  <si>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</si>
  <si>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</si>
  <si>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</si>
  <si>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</si>
  <si>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</si>
  <si>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</si>
  <si>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</si>
  <si>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</si>
  <si>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</si>
  <si>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</si>
  <si>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</si>
  <si>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</si>
  <si>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</si>
  <si>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</si>
  <si>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</si>
  <si>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</si>
  <si>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</si>
  <si>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</si>
  <si>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</si>
  <si>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</si>
  <si>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</si>
  <si>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</si>
  <si>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</si>
  <si>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</si>
  <si>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</si>
  <si>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</si>
  <si>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</si>
  <si>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</si>
  <si>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</si>
  <si>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</si>
  <si>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</si>
  <si>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</si>
  <si>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</si>
  <si>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</si>
  <si>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</si>
  <si>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</si>
  <si>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</si>
  <si>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</si>
  <si>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</si>
  <si>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</si>
  <si>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</si>
  <si>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</si>
  <si>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</si>
  <si>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</si>
  <si>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</si>
  <si>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</si>
  <si>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</si>
  <si>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</si>
  <si>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</si>
  <si>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</si>
  <si>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</si>
  <si>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</si>
  <si>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</si>
  <si>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</si>
  <si>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</si>
  <si>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</si>
  <si>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</si>
  <si>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</si>
  <si>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</si>
  <si>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</si>
  <si>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</si>
  <si>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</si>
  <si>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</si>
  <si>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</si>
  <si>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</si>
  <si>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</si>
  <si>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</si>
  <si>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</si>
  <si>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</si>
  <si>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</si>
  <si>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</si>
  <si>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</si>
  <si>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</si>
  <si>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</si>
  <si>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</si>
  <si>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</si>
  <si>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</si>
  <si>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</si>
  <si>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</si>
  <si>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</si>
  <si>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</si>
  <si>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</si>
  <si>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</si>
  <si>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</si>
  <si>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</si>
  <si>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</si>
  <si>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</si>
  <si>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</si>
  <si>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</si>
  <si>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</si>
  <si>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</si>
  <si>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</si>
  <si>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</si>
  <si>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</si>
  <si>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</si>
  <si>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</si>
  <si>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</si>
  <si>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</si>
  <si>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</si>
  <si>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</si>
  <si>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</si>
  <si>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</si>
  <si>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</si>
  <si>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</si>
  <si>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</si>
  <si>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</si>
  <si>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</si>
  <si>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</si>
  <si>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</si>
  <si>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</si>
  <si>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</si>
  <si>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</si>
  <si>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</si>
  <si>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</si>
  <si>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</si>
  <si>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</si>
  <si>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</si>
  <si>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</si>
  <si>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</si>
  <si>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</si>
  <si>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</si>
  <si>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</si>
  <si>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</si>
  <si>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</si>
  <si>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</si>
  <si>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</si>
  <si>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</si>
  <si>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</si>
  <si>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</si>
  <si>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</si>
  <si>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</si>
  <si>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</si>
  <si>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</si>
  <si>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</si>
  <si>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</si>
  <si>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</si>
  <si>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</si>
  <si>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</si>
  <si>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</si>
  <si>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</si>
  <si>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</si>
  <si>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</si>
  <si>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</si>
  <si>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</si>
  <si>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</si>
  <si>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</si>
  <si>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</si>
  <si>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</si>
  <si>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</si>
  <si>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</si>
  <si>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</si>
  <si>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</si>
  <si>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</si>
  <si>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</si>
  <si>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</si>
  <si>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</si>
  <si>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</si>
  <si>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</si>
  <si>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</si>
  <si>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</si>
  <si>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</si>
  <si>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</si>
  <si>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</si>
  <si>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</si>
  <si>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</si>
  <si>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</si>
  <si>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</si>
  <si>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</si>
  <si>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</si>
  <si>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</si>
  <si>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</si>
  <si>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</si>
  <si>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</si>
  <si>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</si>
  <si>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</si>
  <si>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</si>
  <si>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</si>
  <si>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</si>
  <si>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</si>
  <si>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</si>
  <si>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</si>
  <si>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</si>
  <si>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</si>
  <si>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</si>
  <si>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</si>
  <si>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</si>
  <si>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</si>
  <si>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</si>
  <si>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</si>
  <si>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</si>
  <si>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</si>
  <si>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</si>
  <si>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</si>
  <si>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</si>
  <si>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</si>
  <si>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</si>
  <si>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</si>
  <si>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</si>
  <si>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</si>
  <si>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</si>
  <si>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</si>
  <si>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</si>
  <si>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</si>
  <si>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</si>
  <si>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</si>
  <si>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</si>
  <si>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</si>
  <si>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</si>
  <si>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</si>
  <si>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</si>
  <si>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</si>
  <si>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</si>
  <si>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</si>
  <si>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</si>
  <si>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</si>
  <si>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</si>
  <si>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</si>
  <si>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</si>
  <si>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</si>
  <si>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</si>
  <si>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</si>
  <si>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</si>
  <si>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</si>
  <si>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</si>
  <si>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</si>
  <si>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</si>
  <si>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</si>
  <si>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</si>
  <si>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</si>
  <si>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</si>
  <si>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</si>
  <si>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</si>
  <si>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</si>
  <si>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</si>
  <si>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</si>
  <si>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</si>
  <si>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</si>
  <si>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</si>
  <si>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</si>
  <si>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</si>
  <si>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</si>
  <si>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</si>
  <si>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</si>
  <si>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</si>
  <si>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</si>
  <si>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</si>
  <si>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</si>
  <si>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</si>
  <si>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</si>
  <si>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</si>
  <si>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</si>
  <si>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</si>
  <si>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</si>
  <si>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</si>
  <si>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</si>
  <si>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</si>
  <si>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</si>
  <si>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</si>
  <si>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</si>
  <si>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</si>
  <si>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</si>
  <si>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</si>
  <si>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</si>
  <si>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</si>
  <si>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</si>
  <si>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</si>
  <si>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</si>
  <si>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</si>
  <si>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</si>
  <si>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</si>
  <si>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</si>
  <si>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</si>
  <si>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</si>
  <si>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</si>
  <si>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</si>
  <si>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</si>
  <si>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</si>
  <si>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</si>
  <si>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</si>
  <si>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</si>
  <si>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</si>
  <si>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</si>
  <si>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</si>
  <si>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</si>
  <si>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</si>
  <si>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</si>
  <si>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</si>
  <si>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</si>
  <si>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</si>
  <si>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</si>
  <si>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</si>
  <si>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</si>
  <si>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</si>
  <si>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</si>
  <si>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</si>
  <si>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</si>
  <si>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</si>
  <si>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</si>
  <si>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</si>
  <si>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</si>
  <si>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</si>
  <si>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</si>
  <si>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</si>
  <si>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</si>
  <si>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</si>
  <si>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</si>
  <si>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</si>
  <si>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</si>
  <si>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</si>
  <si>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</si>
  <si>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</si>
  <si>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</si>
  <si>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</si>
  <si>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</si>
  <si>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</si>
  <si>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</si>
  <si>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</si>
  <si>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</si>
  <si>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</si>
  <si>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</si>
  <si>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</si>
  <si>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</si>
  <si>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</si>
  <si>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</si>
  <si>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</si>
  <si>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</si>
  <si>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</si>
  <si>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</si>
  <si>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</si>
  <si>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</si>
  <si>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</si>
  <si>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</si>
  <si>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</si>
  <si>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</si>
  <si>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</si>
  <si>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</si>
  <si>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</si>
  <si>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</si>
  <si>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</si>
  <si>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</si>
  <si>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</si>
  <si>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</si>
  <si>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</si>
  <si>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</si>
  <si>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</si>
  <si>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</si>
  <si>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</si>
  <si>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</si>
  <si>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</si>
  <si>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</si>
  <si>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</si>
  <si>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</si>
  <si>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</si>
  <si>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</si>
  <si>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</si>
  <si>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</si>
  <si>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</si>
  <si>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</si>
  <si>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</si>
  <si>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</si>
  <si>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</si>
  <si>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</si>
  <si>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</si>
  <si>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</si>
  <si>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</si>
  <si>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</si>
  <si>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</si>
  <si>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</si>
  <si>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</si>
  <si>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</si>
  <si>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</si>
  <si>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</si>
  <si>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</si>
  <si>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</si>
  <si>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</si>
  <si>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</si>
  <si>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</si>
  <si>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</si>
  <si>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</si>
  <si>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</si>
  <si>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</si>
  <si>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</si>
  <si>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</si>
  <si>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</si>
  <si>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</si>
  <si>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</si>
  <si>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</si>
  <si>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</si>
  <si>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</si>
  <si>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</si>
  <si>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</si>
  <si>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</si>
  <si>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</si>
  <si>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</si>
  <si>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</si>
  <si>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</si>
  <si>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</si>
  <si>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</si>
  <si>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</si>
  <si>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</si>
  <si>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</si>
  <si>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</si>
  <si>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</si>
  <si>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</si>
  <si>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</si>
  <si>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</si>
  <si>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</si>
  <si>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</si>
  <si>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</si>
  <si>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</si>
  <si>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</si>
  <si>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</si>
  <si>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</si>
  <si>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</si>
  <si>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</si>
  <si>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</si>
  <si>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</si>
  <si>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</si>
  <si>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</si>
  <si>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</si>
  <si>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</si>
  <si>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</si>
  <si>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</si>
  <si>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</si>
  <si>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</si>
  <si>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</si>
  <si>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</si>
  <si>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</si>
  <si>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</si>
  <si>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</si>
  <si>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</si>
  <si>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</si>
  <si>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</si>
  <si>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</si>
  <si>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</si>
  <si>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</si>
  <si>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</si>
  <si>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</si>
  <si>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</si>
  <si>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</si>
  <si>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</si>
  <si>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</si>
  <si>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</si>
  <si>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</si>
  <si>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</si>
  <si>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</si>
  <si>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</si>
  <si>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</si>
  <si>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</si>
  <si>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</si>
  <si>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</si>
  <si>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</si>
  <si>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</si>
  <si>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</si>
  <si>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</si>
  <si>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</si>
  <si>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</si>
  <si>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</si>
  <si>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</si>
  <si>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</si>
  <si>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</si>
  <si>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</si>
  <si>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</si>
  <si>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</si>
  <si>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</si>
  <si>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</si>
  <si>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</si>
  <si>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</si>
  <si>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</si>
  <si>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</si>
  <si>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</si>
  <si>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</si>
  <si>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</si>
  <si>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</si>
  <si>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</si>
  <si>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</si>
  <si>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</si>
  <si>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</si>
  <si>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</si>
  <si>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</si>
  <si>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</si>
  <si>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</si>
  <si>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</si>
  <si>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</si>
  <si>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</si>
  <si>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</si>
  <si>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</si>
  <si>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</si>
  <si>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</si>
  <si>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</si>
  <si>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</si>
  <si>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</si>
  <si>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</si>
  <si>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</si>
  <si>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</si>
  <si>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</si>
  <si>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</si>
  <si>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</si>
  <si>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</si>
  <si>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</si>
  <si>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</si>
  <si>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</si>
  <si>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</si>
  <si>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</si>
  <si>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</si>
  <si>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</si>
  <si>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</si>
  <si>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</si>
  <si>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</si>
  <si>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</si>
  <si>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</si>
  <si>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</si>
  <si>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</si>
  <si>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</si>
  <si>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</si>
  <si>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</si>
  <si>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</si>
  <si>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</si>
  <si>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</si>
  <si>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</si>
  <si>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</si>
  <si>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</si>
  <si>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</si>
  <si>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</si>
  <si>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</si>
  <si>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</si>
  <si>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</si>
  <si>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</si>
  <si>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</si>
  <si>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</si>
  <si>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</si>
  <si>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</si>
  <si>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</si>
  <si>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</si>
  <si>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</si>
  <si>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</si>
  <si>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</si>
  <si>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</si>
  <si>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</si>
  <si>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</si>
  <si>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</si>
  <si>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</si>
  <si>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</si>
  <si>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</si>
  <si>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</si>
  <si>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</si>
  <si>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</si>
  <si>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</si>
  <si>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</si>
  <si>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</si>
  <si>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</si>
  <si>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</si>
  <si>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</si>
  <si>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</si>
  <si>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</si>
  <si>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</si>
  <si>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</si>
  <si>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</si>
  <si>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</si>
  <si>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</si>
  <si>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</si>
  <si>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</si>
  <si>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</si>
  <si>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</si>
  <si>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</si>
  <si>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</si>
  <si>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</si>
  <si>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</si>
  <si>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</si>
  <si>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</si>
  <si>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</si>
  <si>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</si>
  <si>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</si>
  <si>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</si>
  <si>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</si>
  <si>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</si>
  <si>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</si>
  <si>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</si>
  <si>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</si>
  <si>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</si>
  <si>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</si>
  <si>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</si>
  <si>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</si>
  <si>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</si>
  <si>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</si>
  <si>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</si>
  <si>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</si>
  <si>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</si>
  <si>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</si>
  <si>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</si>
  <si>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</si>
  <si>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</si>
  <si>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</si>
  <si>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</si>
  <si>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</si>
  <si>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</si>
  <si>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</si>
  <si>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</si>
  <si>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</si>
  <si>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</si>
  <si>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</si>
  <si>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</si>
  <si>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</si>
  <si>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</si>
  <si>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</si>
  <si>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</si>
  <si>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</si>
  <si>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</si>
  <si>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</si>
  <si>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</si>
  <si>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</si>
  <si>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</si>
  <si>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</si>
  <si>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</si>
  <si>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</si>
  <si>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</si>
  <si>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</si>
  <si>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</si>
  <si>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</si>
  <si>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</si>
  <si>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</si>
  <si>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</si>
  <si>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</si>
  <si>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</si>
  <si>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</si>
  <si>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</si>
  <si>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</si>
  <si>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</si>
  <si>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</si>
  <si>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</si>
  <si>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</si>
  <si>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</si>
  <si>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</si>
  <si>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</si>
  <si>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</si>
  <si>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</si>
  <si>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</si>
  <si>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</si>
  <si>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</si>
  <si>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</si>
  <si>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</si>
  <si>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</si>
  <si>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</si>
  <si>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</si>
  <si>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</si>
  <si>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</si>
  <si>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</si>
  <si>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</si>
  <si>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</si>
  <si>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</si>
  <si>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</si>
  <si>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</si>
  <si>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</si>
  <si>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</si>
  <si>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</si>
  <si>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</si>
  <si>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</si>
  <si>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</si>
  <si>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</si>
  <si>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</si>
  <si>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</si>
  <si>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</si>
  <si>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</si>
  <si>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</si>
  <si>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</si>
  <si>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</si>
  <si>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</si>
  <si>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</si>
  <si>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</si>
  <si>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</si>
  <si>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</si>
  <si>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</si>
  <si>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</si>
  <si>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</si>
  <si>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</si>
  <si>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</si>
  <si>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</si>
  <si>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</si>
  <si>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</si>
  <si>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</si>
  <si>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</si>
  <si>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</si>
  <si>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</si>
  <si>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</si>
  <si>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</si>
  <si>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</si>
  <si>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</si>
  <si>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</si>
  <si>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</si>
  <si>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</si>
  <si>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</si>
  <si>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</si>
  <si>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</si>
  <si>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</si>
  <si>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</si>
  <si>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</si>
  <si>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</si>
  <si>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</si>
  <si>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</si>
  <si>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</si>
  <si>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</si>
  <si>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</si>
  <si>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</si>
  <si>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</si>
  <si>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</si>
  <si>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</si>
  <si>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</si>
  <si>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</si>
  <si>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</si>
  <si>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</si>
  <si>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</si>
  <si>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</si>
  <si>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</si>
  <si>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</si>
  <si>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</si>
  <si>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</si>
  <si>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</si>
  <si>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</si>
  <si>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</si>
  <si>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</si>
  <si>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</si>
  <si>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</si>
  <si>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</si>
  <si>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</si>
  <si>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</si>
  <si>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</si>
  <si>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</si>
  <si>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</si>
  <si>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</si>
  <si>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</si>
  <si>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</si>
  <si>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</si>
  <si>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</si>
  <si>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</si>
  <si>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</si>
  <si>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</si>
  <si>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</si>
  <si>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</si>
  <si>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</si>
  <si>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</si>
  <si>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</si>
  <si>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</si>
  <si>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</si>
  <si>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</si>
  <si>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</si>
  <si>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</si>
  <si>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</si>
  <si>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</si>
  <si>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</si>
  <si>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</si>
  <si>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</si>
  <si>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</si>
  <si>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</si>
  <si>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</si>
  <si>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</si>
  <si>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</si>
  <si>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</si>
  <si>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</si>
  <si>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</si>
  <si>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</si>
  <si>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</si>
  <si>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</si>
  <si>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</si>
  <si>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</si>
  <si>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</si>
  <si>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</si>
  <si>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</si>
  <si>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</si>
  <si>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</si>
  <si>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</si>
  <si>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</si>
  <si>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</si>
  <si>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</si>
  <si>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</si>
  <si>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</si>
  <si>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</si>
  <si>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</si>
  <si>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</si>
  <si>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</si>
  <si>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</si>
  <si>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</si>
  <si>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</si>
  <si>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</si>
  <si>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</si>
  <si>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</si>
  <si>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</si>
  <si>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</si>
  <si>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</si>
  <si>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</si>
  <si>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</si>
  <si>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</si>
  <si>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</si>
  <si>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</si>
  <si>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</si>
  <si>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</si>
  <si>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</si>
  <si>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</si>
  <si>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</si>
  <si>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</si>
  <si>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</si>
  <si>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</si>
  <si>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</si>
  <si>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</si>
  <si>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</si>
  <si>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</si>
  <si>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</si>
  <si>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</si>
  <si>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</si>
  <si>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</si>
  <si>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</si>
  <si>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</si>
  <si>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</si>
  <si>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</si>
  <si>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</si>
  <si>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</si>
  <si>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</si>
  <si>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</si>
  <si>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</si>
  <si>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</si>
  <si>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</si>
  <si>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</si>
  <si>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</si>
  <si>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</si>
  <si>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</si>
  <si>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</si>
  <si>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</si>
  <si>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</si>
  <si>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</si>
  <si>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</si>
  <si>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</si>
  <si>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</si>
  <si>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</si>
  <si>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</si>
  <si>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</si>
  <si>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</si>
  <si>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</si>
  <si>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</si>
  <si>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</si>
  <si>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</si>
  <si>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</si>
  <si>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</si>
  <si>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</si>
  <si>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</si>
  <si>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</si>
  <si>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</si>
  <si>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</si>
  <si>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</si>
  <si>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</si>
  <si>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</si>
  <si>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</si>
  <si>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</si>
  <si>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</si>
  <si>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</si>
  <si>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</si>
  <si>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</si>
  <si>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</si>
  <si>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</si>
  <si>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</si>
  <si>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</si>
  <si>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</si>
  <si>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</si>
  <si>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</si>
  <si>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</si>
  <si>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</si>
  <si>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</si>
  <si>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</si>
  <si>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</si>
  <si>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</si>
  <si>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</si>
  <si>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</si>
  <si>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</si>
  <si>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</si>
  <si>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</si>
  <si>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</si>
  <si>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</si>
  <si>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</si>
  <si>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</si>
  <si>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</si>
  <si>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</si>
  <si>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</si>
  <si>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</si>
  <si>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</si>
  <si>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</si>
  <si>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</si>
  <si>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</si>
  <si>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</si>
  <si>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</si>
  <si>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</si>
  <si>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</si>
  <si>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</si>
  <si>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</si>
  <si>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</si>
  <si>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</si>
  <si>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</si>
  <si>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</si>
  <si>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</si>
  <si>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</si>
  <si>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</si>
  <si>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</si>
  <si>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</si>
  <si>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</si>
  <si>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</si>
  <si>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</si>
  <si>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</si>
  <si>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</si>
  <si>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</si>
  <si>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</si>
  <si>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</si>
  <si>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</si>
  <si>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</si>
  <si>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</si>
  <si>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</si>
  <si>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</si>
  <si>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</si>
  <si>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</si>
  <si>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</si>
  <si>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</si>
  <si>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</si>
  <si>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</si>
  <si>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</si>
  <si>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</si>
  <si>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</si>
  <si>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</si>
  <si>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</si>
  <si>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</si>
  <si>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</si>
  <si>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</si>
  <si>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</si>
  <si>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</si>
  <si>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</si>
  <si>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</si>
  <si>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</si>
  <si>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</si>
  <si>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</si>
  <si>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</si>
  <si>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</si>
  <si>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</si>
  <si>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</si>
  <si>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</si>
  <si>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</si>
  <si>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</si>
  <si>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</si>
  <si>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</si>
  <si>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</si>
  <si>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</si>
  <si>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</si>
  <si>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</si>
  <si>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</si>
  <si>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</si>
  <si>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</si>
  <si>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</si>
  <si>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</si>
  <si>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</si>
  <si>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</si>
  <si>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</si>
  <si>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</si>
  <si>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</si>
  <si>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</si>
  <si>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</si>
  <si>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</si>
  <si>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</si>
  <si>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</si>
  <si>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</si>
  <si>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</si>
  <si>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</si>
  <si>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</si>
  <si>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</si>
  <si>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</si>
  <si>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</si>
  <si>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</si>
  <si>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</si>
  <si>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</si>
  <si>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</si>
  <si>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</si>
  <si>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</si>
  <si>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</si>
  <si>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</si>
  <si>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</si>
  <si>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</si>
  <si>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</si>
  <si>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</si>
  <si>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</si>
  <si>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</si>
  <si>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</si>
  <si>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</si>
  <si>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</si>
  <si>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</si>
  <si>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</si>
  <si>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</si>
  <si>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</si>
  <si>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</si>
  <si>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</si>
  <si>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</si>
  <si>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</si>
  <si>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</si>
  <si>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</si>
  <si>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</si>
  <si>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</si>
  <si>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</si>
  <si>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</si>
  <si>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</si>
  <si>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</si>
  <si>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</si>
  <si>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</si>
  <si>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</si>
  <si>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</si>
  <si>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</si>
  <si>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</si>
  <si>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</si>
  <si>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</si>
  <si>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</si>
  <si>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</si>
  <si>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</si>
  <si>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</si>
  <si>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</si>
  <si>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</si>
  <si>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</si>
  <si>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</si>
  <si>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</si>
  <si>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</si>
  <si>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</si>
  <si>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</si>
  <si>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</si>
  <si>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</si>
  <si>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</si>
  <si>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</si>
  <si>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</si>
  <si>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</si>
  <si>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</si>
  <si>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</si>
  <si>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</si>
  <si>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</si>
  <si>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</si>
  <si>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</si>
  <si>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</si>
  <si>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</si>
  <si>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</si>
  <si>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</si>
  <si>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</si>
  <si>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</si>
  <si>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</si>
  <si>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</si>
  <si>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</si>
  <si>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</si>
  <si>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</si>
  <si>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</si>
  <si>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</si>
  <si>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</si>
  <si>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</si>
  <si>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</si>
  <si>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</si>
  <si>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</si>
  <si>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</si>
  <si>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</si>
  <si>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</si>
  <si>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</si>
  <si>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</si>
  <si>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</si>
  <si>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</si>
  <si>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</si>
  <si>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</si>
  <si>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</si>
  <si>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</si>
  <si>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</si>
  <si>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</si>
  <si>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</si>
  <si>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</si>
  <si>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</si>
  <si>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</si>
  <si>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</si>
  <si>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</si>
  <si>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</si>
  <si>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</si>
  <si>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</si>
  <si>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</si>
  <si>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</si>
  <si>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</si>
  <si>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</si>
  <si>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</si>
  <si>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</si>
  <si>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</si>
  <si>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</si>
  <si>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</si>
  <si>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</si>
  <si>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</si>
  <si>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</si>
  <si>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</si>
  <si>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</si>
  <si>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</si>
  <si>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</si>
  <si>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</si>
  <si>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</si>
  <si>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</si>
  <si>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</si>
  <si>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</si>
  <si>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</si>
  <si>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</si>
  <si>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</si>
  <si>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</si>
  <si>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</si>
  <si>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</si>
  <si>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</si>
  <si>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</si>
  <si>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</si>
  <si>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</si>
  <si>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</si>
  <si>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</si>
  <si>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</si>
  <si>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</si>
  <si>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</si>
  <si>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</si>
  <si>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</si>
  <si>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</si>
  <si>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</si>
  <si>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</si>
  <si>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</si>
  <si>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</si>
  <si>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</si>
  <si>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</si>
  <si>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</si>
  <si>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</si>
  <si>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</si>
  <si>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</si>
  <si>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</si>
  <si>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</si>
  <si>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</si>
  <si>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</si>
  <si>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</si>
  <si>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</si>
  <si>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</si>
  <si>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</si>
  <si>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</si>
  <si>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</si>
  <si>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</si>
  <si>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</si>
  <si>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</si>
  <si>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</si>
  <si>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</si>
  <si>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</si>
  <si>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</si>
  <si>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</si>
  <si>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</si>
  <si>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</si>
  <si>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</si>
  <si>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</si>
  <si>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</si>
  <si>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</si>
  <si>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</si>
  <si>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</si>
  <si>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</si>
  <si>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</si>
  <si>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</si>
  <si>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</si>
  <si>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</si>
  <si>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</si>
  <si>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</si>
  <si>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</si>
  <si>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</si>
  <si>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</si>
  <si>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</si>
  <si>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</si>
  <si>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</si>
  <si>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</si>
  <si>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</si>
  <si>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</si>
  <si>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</si>
  <si>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</si>
  <si>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</si>
  <si>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</si>
  <si>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</si>
  <si>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</si>
  <si>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</si>
  <si>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</si>
  <si>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</si>
  <si>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</si>
  <si>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</si>
  <si>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</si>
  <si>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</si>
  <si>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</si>
  <si>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</si>
  <si>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</si>
  <si>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</si>
  <si>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</si>
  <si>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</si>
  <si>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</si>
  <si>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</si>
  <si>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</si>
  <si>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</si>
  <si>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</si>
  <si>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</si>
  <si>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</si>
  <si>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</si>
  <si>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</si>
  <si>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</si>
  <si>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</si>
  <si>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</si>
  <si>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</si>
  <si>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</si>
  <si>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</si>
  <si>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</si>
  <si>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</si>
  <si>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</si>
  <si>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</si>
  <si>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</si>
  <si>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</si>
  <si>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</si>
  <si>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</si>
  <si>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</si>
  <si>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</si>
  <si>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</si>
  <si>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</si>
  <si>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</si>
  <si>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</si>
  <si>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</si>
  <si>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</si>
  <si>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</si>
  <si>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</si>
  <si>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</si>
  <si>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</si>
  <si>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</si>
  <si>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</si>
  <si>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</si>
  <si>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</si>
  <si>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</si>
  <si>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</si>
  <si>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</si>
  <si>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</si>
  <si>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</si>
  <si>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</si>
  <si>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</si>
  <si>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</si>
  <si>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</si>
  <si>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</si>
  <si>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</si>
  <si>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</si>
  <si>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</si>
  <si>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</si>
  <si>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</si>
  <si>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</si>
  <si>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</si>
  <si>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</si>
  <si>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</si>
  <si>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</si>
  <si>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</si>
  <si>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</si>
  <si>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</si>
  <si>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</si>
  <si>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</si>
  <si>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</si>
  <si>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</si>
  <si>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</si>
  <si>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</si>
  <si>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</si>
  <si>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</si>
  <si>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</si>
  <si>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</si>
  <si>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</si>
  <si>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</si>
  <si>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</si>
  <si>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</si>
  <si>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</si>
  <si>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</si>
  <si>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</si>
  <si>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</si>
  <si>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</si>
  <si>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</si>
  <si>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</si>
  <si>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</si>
  <si>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</si>
  <si>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</si>
  <si>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</si>
  <si>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</si>
  <si>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</si>
  <si>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</si>
  <si>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</si>
  <si>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</si>
  <si>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</si>
  <si>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</si>
  <si>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</si>
  <si>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</si>
  <si>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</si>
  <si>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</si>
  <si>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</si>
  <si>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</si>
  <si>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</si>
  <si>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</si>
  <si>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</si>
  <si>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</si>
  <si>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</si>
  <si>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</si>
  <si>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</si>
  <si>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</si>
  <si>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</si>
  <si>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</si>
  <si>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</si>
  <si>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</si>
  <si>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</si>
  <si>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</si>
  <si>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</si>
  <si>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</si>
  <si>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</si>
  <si>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</si>
  <si>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</si>
  <si>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</si>
  <si>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</si>
  <si>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</si>
  <si>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</si>
  <si>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</si>
  <si>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</si>
  <si>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</si>
  <si>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</si>
  <si>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</si>
  <si>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</si>
  <si>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</si>
  <si>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</si>
  <si>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</si>
  <si>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</si>
  <si>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</si>
  <si>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</si>
  <si>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</si>
  <si>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</si>
  <si>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</si>
  <si>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</si>
  <si>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</si>
  <si>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</si>
  <si>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</si>
  <si>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</si>
  <si>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</si>
  <si>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</si>
  <si>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</si>
  <si>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</si>
  <si>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</si>
  <si>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</si>
  <si>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</si>
  <si>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</si>
  <si>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</si>
  <si>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</si>
  <si>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</si>
  <si>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</si>
  <si>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</si>
  <si>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</si>
  <si>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</si>
  <si>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</si>
  <si>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</si>
  <si>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</si>
  <si>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</si>
  <si>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</si>
  <si>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</si>
  <si>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</si>
  <si>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</si>
  <si>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</si>
  <si>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</si>
  <si>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</si>
  <si>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</si>
  <si>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</si>
  <si>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</si>
  <si>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</si>
  <si>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</si>
  <si>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</si>
  <si>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</si>
  <si>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</si>
  <si>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</si>
  <si>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</si>
  <si>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</si>
  <si>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</si>
  <si>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</si>
  <si>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</si>
  <si>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</si>
  <si>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</si>
  <si>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</si>
  <si>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</si>
  <si>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</si>
  <si>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</si>
  <si>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</si>
  <si>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</si>
  <si>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</si>
  <si>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</si>
  <si>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</si>
  <si>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</si>
  <si>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</si>
  <si>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</si>
  <si>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</si>
  <si>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</si>
  <si>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</si>
  <si>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</si>
  <si>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</si>
  <si>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</si>
  <si>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</si>
  <si>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</si>
  <si>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</si>
  <si>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</si>
  <si>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</si>
  <si>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</si>
  <si>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</si>
  <si>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</si>
  <si>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</si>
  <si>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</si>
  <si>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</si>
  <si>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</si>
  <si>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</si>
  <si>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</si>
  <si>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</si>
  <si>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</si>
  <si>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</si>
  <si>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</si>
  <si>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</si>
  <si>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</si>
  <si>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</si>
  <si>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</si>
  <si>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</si>
  <si>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</si>
  <si>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</si>
  <si>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</si>
  <si>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</si>
  <si>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</si>
  <si>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</si>
  <si>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</si>
  <si>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</si>
  <si>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</si>
  <si>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</si>
  <si>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</si>
  <si>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</si>
  <si>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</si>
  <si>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</si>
  <si>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</si>
  <si>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</si>
  <si>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</si>
  <si>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</si>
  <si>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</si>
  <si>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</si>
  <si>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</si>
  <si>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</si>
  <si>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</si>
  <si>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</si>
  <si>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</si>
  <si>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</si>
  <si>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</si>
  <si>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</si>
  <si>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</si>
  <si>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</si>
  <si>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</si>
  <si>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</si>
  <si>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</si>
  <si>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</si>
  <si>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</si>
  <si>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</si>
  <si>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</si>
  <si>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</si>
  <si>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</si>
  <si>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</si>
  <si>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</si>
  <si>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</si>
  <si>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</si>
  <si>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</si>
  <si>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</si>
  <si>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</si>
  <si>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</si>
  <si>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</si>
  <si>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</si>
  <si>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</si>
  <si>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</si>
  <si>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</si>
  <si>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</si>
  <si>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</si>
  <si>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</si>
  <si>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</si>
  <si>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</si>
  <si>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</si>
  <si>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</si>
  <si>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</si>
  <si>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</si>
  <si>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</si>
  <si>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</si>
  <si>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</si>
  <si>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</si>
  <si>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</si>
  <si>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</si>
  <si>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</si>
  <si>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</si>
  <si>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</si>
  <si>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</si>
  <si>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</si>
  <si>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</si>
  <si>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</si>
  <si>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</si>
  <si>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</si>
  <si>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</si>
  <si>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</si>
  <si>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</si>
  <si>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</si>
  <si>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</si>
  <si>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</si>
  <si>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</si>
  <si>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</si>
  <si>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</si>
  <si>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</si>
  <si>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</si>
  <si>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</si>
  <si>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</si>
  <si>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</si>
  <si>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</si>
  <si>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</si>
  <si>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</si>
  <si>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</si>
  <si>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</si>
  <si>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</si>
  <si>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</si>
  <si>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</si>
  <si>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</si>
  <si>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</si>
  <si>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</si>
  <si>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</si>
  <si>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</si>
  <si>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</si>
  <si>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</si>
  <si>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</si>
  <si>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</si>
  <si>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</si>
  <si>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</si>
  <si>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</si>
  <si>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</si>
  <si>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</si>
  <si>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</si>
  <si>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</si>
  <si>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</si>
  <si>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</si>
  <si>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</si>
  <si>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</si>
  <si>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</si>
  <si>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</si>
  <si>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</si>
  <si>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</si>
  <si>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</si>
  <si>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</si>
  <si>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</si>
  <si>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</si>
  <si>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</si>
  <si>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</si>
  <si>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</si>
  <si>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</si>
  <si>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</si>
  <si>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</si>
  <si>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</si>
  <si>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</si>
  <si>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</si>
  <si>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</si>
  <si>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</si>
  <si>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</si>
  <si>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</si>
  <si>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</si>
  <si>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</si>
  <si>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</si>
  <si>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</si>
  <si>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</si>
  <si>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</si>
  <si>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</si>
  <si>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</si>
  <si>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</si>
  <si>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</si>
  <si>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</si>
  <si>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</si>
  <si>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</si>
  <si>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</si>
  <si>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</si>
  <si>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</si>
  <si>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</si>
  <si>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</si>
  <si>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</si>
  <si>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</si>
  <si>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</si>
  <si>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</si>
  <si>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</si>
  <si>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</si>
  <si>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</si>
  <si>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</si>
  <si>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</si>
  <si>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</si>
  <si>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</si>
  <si>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</si>
  <si>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</si>
  <si>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</si>
  <si>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</si>
  <si>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</si>
  <si>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</si>
  <si>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</si>
  <si>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</si>
  <si>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</si>
  <si>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</si>
  <si>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</si>
  <si>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</si>
  <si>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</si>
  <si>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</si>
  <si>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</si>
  <si>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</si>
  <si>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</si>
  <si>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</si>
  <si>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</si>
  <si>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</si>
  <si>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</si>
  <si>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</si>
  <si>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</si>
  <si>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</si>
  <si>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</si>
  <si>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</si>
  <si>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</si>
  <si>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</si>
  <si>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</si>
  <si>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</si>
  <si>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</si>
  <si>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</si>
  <si>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</si>
  <si>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</si>
  <si>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</si>
  <si>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</si>
  <si>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</si>
  <si>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</si>
  <si>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</si>
  <si>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</si>
  <si>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</si>
  <si>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</si>
  <si>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</si>
  <si>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</si>
  <si>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</si>
  <si>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</si>
  <si>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</si>
  <si>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</si>
  <si>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</si>
  <si>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</si>
  <si>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</si>
  <si>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</si>
  <si>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</si>
  <si>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</si>
  <si>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</si>
  <si>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</si>
  <si>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</si>
  <si>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</si>
  <si>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</si>
  <si>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</si>
  <si>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</si>
  <si>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</si>
  <si>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</si>
  <si>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</si>
  <si>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</si>
  <si>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</si>
  <si>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</si>
  <si>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</si>
  <si>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</si>
  <si>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</si>
  <si>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</si>
  <si>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</si>
  <si>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</si>
  <si>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</si>
  <si>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</si>
  <si>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</si>
  <si>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</si>
  <si>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</si>
  <si>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</si>
  <si>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</si>
  <si>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</si>
  <si>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</si>
  <si>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</si>
  <si>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</si>
  <si>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</si>
  <si>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</si>
  <si>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</si>
  <si>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</si>
  <si>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</si>
  <si>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</si>
  <si>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</si>
  <si>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</si>
  <si>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</si>
  <si>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</si>
  <si>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</si>
  <si>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</si>
  <si>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</si>
  <si>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</si>
  <si>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</si>
  <si>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</si>
  <si>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</si>
  <si>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</si>
  <si>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</si>
  <si>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</si>
  <si>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</si>
  <si>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</si>
  <si>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</si>
  <si>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</si>
  <si>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</si>
  <si>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</si>
  <si>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</si>
  <si>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</si>
  <si>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</si>
  <si>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</si>
  <si>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</si>
  <si>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</si>
  <si>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</si>
  <si>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</si>
  <si>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</si>
  <si>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</si>
  <si>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</si>
  <si>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</si>
  <si>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</si>
  <si>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</si>
  <si>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</si>
  <si>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</si>
  <si>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</si>
  <si>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</si>
  <si>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</si>
  <si>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</si>
  <si>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</si>
  <si>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</si>
  <si>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</si>
  <si>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</si>
  <si>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</si>
  <si>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</si>
  <si>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</si>
  <si>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</si>
  <si>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</si>
  <si>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</si>
  <si>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</si>
  <si>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</si>
  <si>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</si>
  <si>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</si>
  <si>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</si>
  <si>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</si>
  <si>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</si>
  <si>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</si>
  <si>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</si>
  <si>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</si>
  <si>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</si>
  <si>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</si>
  <si>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</si>
  <si>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</si>
  <si>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</si>
  <si>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</si>
  <si>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</si>
  <si>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</si>
  <si>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</si>
  <si>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</si>
  <si>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</si>
  <si>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</si>
  <si>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</si>
  <si>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</si>
  <si>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</si>
  <si>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</si>
  <si>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</si>
  <si>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</si>
  <si>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</si>
  <si>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</si>
  <si>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</si>
  <si>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</si>
  <si>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</si>
  <si>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</si>
  <si>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</si>
  <si>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</si>
  <si>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</si>
  <si>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</si>
  <si>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</si>
  <si>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</si>
  <si>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</si>
  <si>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</si>
  <si>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</si>
  <si>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</si>
  <si>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</si>
  <si>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</si>
  <si>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</si>
  <si>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</si>
  <si>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</si>
  <si>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</si>
  <si>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</si>
  <si>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</si>
  <si>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</si>
  <si>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</si>
  <si>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</si>
  <si>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</si>
  <si>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</si>
  <si>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</si>
  <si>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</si>
  <si>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</si>
  <si>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</si>
  <si>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</si>
  <si>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</si>
  <si>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</si>
  <si>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</si>
  <si>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</si>
  <si>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</si>
  <si>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</si>
  <si>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</si>
  <si>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</si>
  <si>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</si>
  <si>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</si>
  <si>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</si>
  <si>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</si>
  <si>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</si>
  <si>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</si>
  <si>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</si>
  <si>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</si>
  <si>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</si>
  <si>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</si>
  <si>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</si>
  <si>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</si>
  <si>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</si>
  <si>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</si>
  <si>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</si>
  <si>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</si>
  <si>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</si>
  <si>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</si>
  <si>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</si>
  <si>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</si>
  <si>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</si>
  <si>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</si>
  <si>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</si>
  <si>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</si>
  <si>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</si>
  <si>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</si>
  <si>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</si>
  <si>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</si>
  <si>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</si>
  <si>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</si>
  <si>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</si>
  <si>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</si>
  <si>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</si>
  <si>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</si>
  <si>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</si>
  <si>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</si>
  <si>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</si>
  <si>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</si>
  <si>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</si>
  <si>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</si>
  <si>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</si>
  <si>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</si>
  <si>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</si>
  <si>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</si>
  <si>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</si>
  <si>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</si>
  <si>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</si>
  <si>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</si>
  <si>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</si>
  <si>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</si>
  <si>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</si>
  <si>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</si>
  <si>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</si>
  <si>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</si>
  <si>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</si>
  <si>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</si>
  <si>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</si>
  <si>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</si>
  <si>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</si>
  <si>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</si>
  <si>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</si>
  <si>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</si>
  <si>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</si>
  <si>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</si>
  <si>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</si>
  <si>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</si>
  <si>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</si>
  <si>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</si>
  <si>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</si>
  <si>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</si>
  <si>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</si>
  <si>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</si>
  <si>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</si>
  <si>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</si>
  <si>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</si>
  <si>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</si>
  <si>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</si>
  <si>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</si>
  <si>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</si>
  <si>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</si>
  <si>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</si>
  <si>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</si>
  <si>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</si>
  <si>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</si>
  <si>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</si>
  <si>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</si>
  <si>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</si>
  <si>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</si>
  <si>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</si>
  <si>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</si>
  <si>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</si>
  <si>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</si>
  <si>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</si>
  <si>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</si>
  <si>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</si>
  <si>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</si>
  <si>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</si>
  <si>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</si>
  <si>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</si>
  <si>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</si>
  <si>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</si>
  <si>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</si>
  <si>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</si>
  <si>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</si>
  <si>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</si>
  <si>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</si>
  <si>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</si>
  <si>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</si>
  <si>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</si>
  <si>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</si>
  <si>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</si>
  <si>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</si>
  <si>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</si>
  <si>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</si>
  <si>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</si>
  <si>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</si>
  <si>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</si>
  <si>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</si>
  <si>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</si>
  <si>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</si>
  <si>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</si>
  <si>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</si>
  <si>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</si>
  <si>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</si>
  <si>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</si>
  <si>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</si>
  <si>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</si>
  <si>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</si>
  <si>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</si>
  <si>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</si>
  <si>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</si>
  <si>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</si>
  <si>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</si>
  <si>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</si>
  <si>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</si>
  <si>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</si>
  <si>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</si>
  <si>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</si>
  <si>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</si>
  <si>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</si>
  <si>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</si>
  <si>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</si>
  <si>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</si>
  <si>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</si>
  <si>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</si>
  <si>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</si>
  <si>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</si>
  <si>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</si>
  <si>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</si>
  <si>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</si>
  <si>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</si>
  <si>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</si>
  <si>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</si>
  <si>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</si>
  <si>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</si>
  <si>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</si>
  <si>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</si>
  <si>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</si>
  <si>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</si>
  <si>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</si>
  <si>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</si>
  <si>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</si>
  <si>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</si>
  <si>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</si>
  <si>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</si>
  <si>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</si>
  <si>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</si>
  <si>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</si>
  <si>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</si>
  <si>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</si>
  <si>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</si>
  <si>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</si>
  <si>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</si>
  <si>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</si>
  <si>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</si>
  <si>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</si>
  <si>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</si>
  <si>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</si>
  <si>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</si>
  <si>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</si>
  <si>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</si>
  <si>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</si>
  <si>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</si>
  <si>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</si>
  <si>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</si>
  <si>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</si>
  <si>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</si>
  <si>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</si>
  <si>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</si>
  <si>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</si>
  <si>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</si>
  <si>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</si>
  <si>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</si>
  <si>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</si>
  <si>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</si>
  <si>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</si>
  <si>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</si>
  <si>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</si>
  <si>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</si>
  <si>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</si>
  <si>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</si>
  <si>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</si>
  <si>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</si>
  <si>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</si>
  <si>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</si>
  <si>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</si>
  <si>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</si>
  <si>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</si>
  <si>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</si>
  <si>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</si>
  <si>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</si>
  <si>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</si>
  <si>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</si>
  <si>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</si>
  <si>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</si>
  <si>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</si>
  <si>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</si>
  <si>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</si>
  <si>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</si>
  <si>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</si>
  <si>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</si>
  <si>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</si>
  <si>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</si>
  <si>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</si>
  <si>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</si>
  <si>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</si>
  <si>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</si>
  <si>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</si>
  <si>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</si>
  <si>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</si>
  <si>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</si>
  <si>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</si>
  <si>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</si>
  <si>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</si>
  <si>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</si>
  <si>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</si>
  <si>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</si>
  <si>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</si>
  <si>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</si>
  <si>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</si>
  <si>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</si>
  <si>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</si>
  <si>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</si>
  <si>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</si>
  <si>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</si>
  <si>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</si>
  <si>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</si>
  <si>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</si>
  <si>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</si>
  <si>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</si>
  <si>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</si>
  <si>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</si>
  <si>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</si>
  <si>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</si>
  <si>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</si>
  <si>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</si>
  <si>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</si>
  <si>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</si>
  <si>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</si>
  <si>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</si>
  <si>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</si>
  <si>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</si>
  <si>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</si>
  <si>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</si>
  <si>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</si>
  <si>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</si>
  <si>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</si>
  <si>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</si>
  <si>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</si>
  <si>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</si>
  <si>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</si>
  <si>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</si>
  <si>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</si>
  <si>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</si>
  <si>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</si>
  <si>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</si>
  <si>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</si>
  <si>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</si>
  <si>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</si>
  <si>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</si>
  <si>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</si>
  <si>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</si>
  <si>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</si>
  <si>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</si>
  <si>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</si>
  <si>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</si>
  <si>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</si>
  <si>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</si>
  <si>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</si>
  <si>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</si>
  <si>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</si>
  <si>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</si>
  <si>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</si>
  <si>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</si>
  <si>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</si>
  <si>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</si>
  <si>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</si>
  <si>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</si>
  <si>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</si>
  <si>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</si>
  <si>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</si>
  <si>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</si>
  <si>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</si>
  <si>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</si>
  <si>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</si>
  <si>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</si>
  <si>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</si>
  <si>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</si>
  <si>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</si>
  <si>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</si>
  <si>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</si>
  <si>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</si>
  <si>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</si>
  <si>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</si>
  <si>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</si>
  <si>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</si>
  <si>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</si>
  <si>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</si>
  <si>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</si>
  <si>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</si>
  <si>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</si>
  <si>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</si>
  <si>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</si>
  <si>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</si>
  <si>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</si>
  <si>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</si>
  <si>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</si>
  <si>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</si>
  <si>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</si>
  <si>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</si>
  <si>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</si>
  <si>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</si>
  <si>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</si>
  <si>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</si>
  <si>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</si>
  <si>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</si>
  <si>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</si>
  <si>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</si>
  <si>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</si>
  <si>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</si>
  <si>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</si>
  <si>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</si>
  <si>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</si>
  <si>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</si>
  <si>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</si>
  <si>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</si>
  <si>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</si>
  <si>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</si>
  <si>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</si>
  <si>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</si>
  <si>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</si>
  <si>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</si>
  <si>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</si>
  <si>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</si>
  <si>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</si>
  <si>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</si>
  <si>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</si>
  <si>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</si>
  <si>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</si>
  <si>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</si>
  <si>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</si>
  <si>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</si>
  <si>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</si>
  <si>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</si>
  <si>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</si>
  <si>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</si>
  <si>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</si>
  <si>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</si>
  <si>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</si>
  <si>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</si>
  <si>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</si>
  <si>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</si>
  <si>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</si>
  <si>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</si>
  <si>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</si>
  <si>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</si>
  <si>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</si>
  <si>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</si>
  <si>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</si>
  <si>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</si>
  <si>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</si>
  <si>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</si>
  <si>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</si>
  <si>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</si>
  <si>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</si>
  <si>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</si>
  <si>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</si>
  <si>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</si>
  <si>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</si>
  <si>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</si>
  <si>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</si>
  <si>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</si>
  <si>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</si>
  <si>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</si>
  <si>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</si>
  <si>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</si>
  <si>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</si>
  <si>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</si>
  <si>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</si>
  <si>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</si>
  <si>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</si>
  <si>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</si>
  <si>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</si>
  <si>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</si>
  <si>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</si>
  <si>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</si>
  <si>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</si>
  <si>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</si>
  <si>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</si>
  <si>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</si>
  <si>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</si>
  <si>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</si>
  <si>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</si>
  <si>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</si>
  <si>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</si>
  <si>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</si>
  <si>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</si>
  <si>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</si>
  <si>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</si>
  <si>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</si>
  <si>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</si>
  <si>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</si>
  <si>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</si>
  <si>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</si>
  <si>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</si>
  <si>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</si>
  <si>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</si>
  <si>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</si>
  <si>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</si>
  <si>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</si>
  <si>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</si>
  <si>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</si>
  <si>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</si>
  <si>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</si>
  <si>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</si>
  <si>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</si>
  <si>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</si>
  <si>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</si>
  <si>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</si>
  <si>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</si>
  <si>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</si>
  <si>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</si>
  <si>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</si>
  <si>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</si>
  <si>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</si>
  <si>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</si>
  <si>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</si>
  <si>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</si>
  <si>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</si>
  <si>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</si>
  <si>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</si>
  <si>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</si>
  <si>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</si>
  <si>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</si>
  <si>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</si>
  <si>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</si>
  <si>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</si>
  <si>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</si>
  <si>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</si>
  <si>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</si>
  <si>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</si>
  <si>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</si>
  <si>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</si>
  <si>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</si>
  <si>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</si>
  <si>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</si>
  <si>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</si>
  <si>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</si>
  <si>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</si>
  <si>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</si>
  <si>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</si>
  <si>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</si>
  <si>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</si>
  <si>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</si>
  <si>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</si>
  <si>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</si>
  <si>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</si>
  <si>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</si>
  <si>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</si>
  <si>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</si>
  <si>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</si>
  <si>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</si>
  <si>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</si>
  <si>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</si>
  <si>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</si>
  <si>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</si>
  <si>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</si>
  <si>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</si>
  <si>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</si>
  <si>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</si>
  <si>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</si>
  <si>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</si>
  <si>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</si>
  <si>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</si>
  <si>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</si>
  <si>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</si>
  <si>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</si>
  <si>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</si>
  <si>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</si>
  <si>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</si>
  <si>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</si>
  <si>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</si>
  <si>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</si>
  <si>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</si>
  <si>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</si>
  <si>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</si>
  <si>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</si>
  <si>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</si>
  <si>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</si>
  <si>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</si>
  <si>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</si>
  <si>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</si>
  <si>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</si>
  <si>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</si>
  <si>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</si>
  <si>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</si>
  <si>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</si>
  <si>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</si>
  <si>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</si>
  <si>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</si>
  <si>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</si>
  <si>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</si>
  <si>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</si>
  <si>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</si>
  <si>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</si>
  <si>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</si>
  <si>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</si>
  <si>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</si>
  <si>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</si>
  <si>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</si>
  <si>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</si>
  <si>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</si>
  <si>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</si>
  <si>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</si>
  <si>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</si>
  <si>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</si>
  <si>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</si>
  <si>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</si>
  <si>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</si>
  <si>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</si>
  <si>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</si>
  <si>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</si>
  <si>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</si>
  <si>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</si>
  <si>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</si>
  <si>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</si>
  <si>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</si>
  <si>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</si>
  <si>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</si>
  <si>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</si>
  <si>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</si>
  <si>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</si>
  <si>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</si>
  <si>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</si>
  <si>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</si>
  <si>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</si>
  <si>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</si>
  <si>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</si>
  <si>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</si>
  <si>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</si>
  <si>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</si>
  <si>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</si>
  <si>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</si>
  <si>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</si>
  <si>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</si>
  <si>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</si>
  <si>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</si>
  <si>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</si>
  <si>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</si>
  <si>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</si>
  <si>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</si>
  <si>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</si>
  <si>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</si>
  <si>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</si>
  <si>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</si>
  <si>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</si>
  <si>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</si>
  <si>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</si>
  <si>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</si>
  <si>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</si>
  <si>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</si>
  <si>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</si>
  <si>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</si>
  <si>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</si>
  <si>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</si>
  <si>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</si>
  <si>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</si>
  <si>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</si>
  <si>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</si>
  <si>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</si>
  <si>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</si>
  <si>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</si>
  <si>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</si>
  <si>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</si>
  <si>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</si>
  <si>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</si>
  <si>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</si>
  <si>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</si>
  <si>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</si>
  <si>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</si>
  <si>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</si>
  <si>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</si>
  <si>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</si>
  <si>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</si>
  <si>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</si>
  <si>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</si>
  <si>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</si>
  <si>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</si>
  <si>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</si>
  <si>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</si>
  <si>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</si>
  <si>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</si>
  <si>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</si>
  <si>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</si>
  <si>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</si>
  <si>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</si>
  <si>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</si>
  <si>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</si>
  <si>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</si>
  <si>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</si>
  <si>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</si>
  <si>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</si>
  <si>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</si>
  <si>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</si>
  <si>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</si>
  <si>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</si>
  <si>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</si>
  <si>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</si>
  <si>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</si>
  <si>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</si>
  <si>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</si>
  <si>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</si>
  <si>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</si>
  <si>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</si>
  <si>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</si>
  <si>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</si>
  <si>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</si>
  <si>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</si>
  <si>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</si>
  <si>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</si>
  <si>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</si>
  <si>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</si>
  <si>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</si>
  <si>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</si>
  <si>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</si>
  <si>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</si>
  <si>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</si>
  <si>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</si>
  <si>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</si>
  <si>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</si>
  <si>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</si>
  <si>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</si>
  <si>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</si>
  <si>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</si>
  <si>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</si>
  <si>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</si>
  <si>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</si>
  <si>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</si>
  <si>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</si>
  <si>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</si>
  <si>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</si>
  <si>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</si>
  <si>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</si>
  <si>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</si>
  <si>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</si>
  <si>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</si>
  <si>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</si>
  <si>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</si>
  <si>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</si>
  <si>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</si>
  <si>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</si>
  <si>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</si>
  <si>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</si>
  <si>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</si>
  <si>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</si>
  <si>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</si>
  <si>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</si>
  <si>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</si>
  <si>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</si>
  <si>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</si>
  <si>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</si>
  <si>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</si>
  <si>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</si>
  <si>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</si>
  <si>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</si>
  <si>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</si>
  <si>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</si>
  <si>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</si>
  <si>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</si>
  <si>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</si>
  <si>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</si>
  <si>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</si>
  <si>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</si>
  <si>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</si>
  <si>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</si>
  <si>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</si>
  <si>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</si>
  <si>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</si>
  <si>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</si>
  <si>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</si>
  <si>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</si>
  <si>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</si>
  <si>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</si>
  <si>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</si>
  <si>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</si>
  <si>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</si>
  <si>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</si>
  <si>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</si>
  <si>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</si>
  <si>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</si>
  <si>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</si>
  <si>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</si>
  <si>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</si>
  <si>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</si>
  <si>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</si>
  <si>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</si>
  <si>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</si>
  <si>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</si>
  <si>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</si>
  <si>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</si>
  <si>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</si>
  <si>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</si>
  <si>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</si>
  <si>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</si>
  <si>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</si>
  <si>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</si>
  <si>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</si>
  <si>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</si>
  <si>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</si>
  <si>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</si>
  <si>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</si>
  <si>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</si>
  <si>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</si>
  <si>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</si>
  <si>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</si>
  <si>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</si>
  <si>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</si>
  <si>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</si>
  <si>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</si>
  <si>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</si>
  <si>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</si>
  <si>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</si>
  <si>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</si>
  <si>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</si>
  <si>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</si>
  <si>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</si>
  <si>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</si>
  <si>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</si>
  <si>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</si>
  <si>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</si>
  <si>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</si>
  <si>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</si>
  <si>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</si>
  <si>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</si>
  <si>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</si>
  <si>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</si>
  <si>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</si>
  <si>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</si>
  <si>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</si>
  <si>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</si>
  <si>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</si>
  <si>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</si>
  <si>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</si>
  <si>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</si>
  <si>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</si>
  <si>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</si>
  <si>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</si>
  <si>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</si>
  <si>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</si>
  <si>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</si>
  <si>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</si>
  <si>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</si>
  <si>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</si>
  <si>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</si>
  <si>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</si>
  <si>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</si>
  <si>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</si>
  <si>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</si>
  <si>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</si>
  <si>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</si>
  <si>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</si>
  <si>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</si>
  <si>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</si>
  <si>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</si>
  <si>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</si>
  <si>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</si>
  <si>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</si>
  <si>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</si>
  <si>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</si>
  <si>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</si>
  <si>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</si>
  <si>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</si>
  <si>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</si>
  <si>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</si>
  <si>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</si>
  <si>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</si>
  <si>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</si>
  <si>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</si>
  <si>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</si>
  <si>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</si>
  <si>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</si>
  <si>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</si>
  <si>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</si>
  <si>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</si>
  <si>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</si>
  <si>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</si>
  <si>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</si>
  <si>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</si>
  <si>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</si>
  <si>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</si>
  <si>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</si>
  <si>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</si>
  <si>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</si>
  <si>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</si>
  <si>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</si>
  <si>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</si>
  <si>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</si>
  <si>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</si>
  <si>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</si>
  <si>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</si>
  <si>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</si>
  <si>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</si>
  <si>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</si>
  <si>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</si>
  <si>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</si>
  <si>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</si>
  <si>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</si>
  <si>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</si>
  <si>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</si>
  <si>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</si>
  <si>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</si>
  <si>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</si>
  <si>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</si>
  <si>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</si>
  <si>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</si>
  <si>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</si>
  <si>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</si>
  <si>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</si>
  <si>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</si>
  <si>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</si>
  <si>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</si>
  <si>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</si>
  <si>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</si>
  <si>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</si>
  <si>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</si>
  <si>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</si>
  <si>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</si>
  <si>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</si>
  <si>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</si>
  <si>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</si>
  <si>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</si>
  <si>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</si>
  <si>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</si>
  <si>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</si>
  <si>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</si>
  <si>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</si>
  <si>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</si>
  <si>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</si>
  <si>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</si>
  <si>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</si>
  <si>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</si>
  <si>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</si>
  <si>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</si>
  <si>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</si>
  <si>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</si>
  <si>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</si>
  <si>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</si>
  <si>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</si>
  <si>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</si>
  <si>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</si>
  <si>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</si>
  <si>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</si>
  <si>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</si>
  <si>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</si>
  <si>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</si>
  <si>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</si>
  <si>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</si>
  <si>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</si>
  <si>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</si>
  <si>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</si>
  <si>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</si>
  <si>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</si>
  <si>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</si>
  <si>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</si>
  <si>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</si>
  <si>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</si>
  <si>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</si>
  <si>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</si>
  <si>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</si>
  <si>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</si>
  <si>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</si>
  <si>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</si>
  <si>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</si>
  <si>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</si>
  <si>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</si>
  <si>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</si>
  <si>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</si>
  <si>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</si>
  <si>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</si>
  <si>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</si>
  <si>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</si>
  <si>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</si>
  <si>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</si>
  <si>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</si>
  <si>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</si>
  <si>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</si>
  <si>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</si>
  <si>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</si>
  <si>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</si>
  <si>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</si>
  <si>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</si>
  <si>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</si>
  <si>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</si>
  <si>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</si>
  <si>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</si>
  <si>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</si>
  <si>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</si>
  <si>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</si>
  <si>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</si>
  <si>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</si>
  <si>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</si>
  <si>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</si>
  <si>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</si>
  <si>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</si>
  <si>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</si>
  <si>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</si>
  <si>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</si>
  <si>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</si>
  <si>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</si>
  <si>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</si>
  <si>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</si>
  <si>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</si>
  <si>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</si>
  <si>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</si>
  <si>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</si>
  <si>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</si>
  <si>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</si>
  <si>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</si>
  <si>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</si>
  <si>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</si>
  <si>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</si>
  <si>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</si>
  <si>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</si>
  <si>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</si>
  <si>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</si>
  <si>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</si>
  <si>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</si>
  <si>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</si>
  <si>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</si>
  <si>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</si>
  <si>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</si>
  <si>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</si>
  <si>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</si>
  <si>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</si>
  <si>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</si>
  <si>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</si>
  <si>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</si>
  <si>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</si>
  <si>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</si>
  <si>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</si>
  <si>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</si>
  <si>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</si>
  <si>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</si>
  <si>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</si>
  <si>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</si>
  <si>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</si>
  <si>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</si>
  <si>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</si>
  <si>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</si>
  <si>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</si>
  <si>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</si>
  <si>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</si>
  <si>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</si>
  <si>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</si>
  <si>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</si>
  <si>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</si>
  <si>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</si>
  <si>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</si>
  <si>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</si>
  <si>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</si>
  <si>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</si>
  <si>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</si>
  <si>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</si>
  <si>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</si>
  <si>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</si>
  <si>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</si>
  <si>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</si>
  <si>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</si>
  <si>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</si>
  <si>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</si>
  <si>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</si>
  <si>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</si>
  <si>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</si>
  <si>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</si>
  <si>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</si>
  <si>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</si>
  <si>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</si>
  <si>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</si>
  <si>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</si>
  <si>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</si>
  <si>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</si>
  <si>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</si>
  <si>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</si>
  <si>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</si>
  <si>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</si>
  <si>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</si>
  <si>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</si>
  <si>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</si>
  <si>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</si>
  <si>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</si>
  <si>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</si>
  <si>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</si>
  <si>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</si>
  <si>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</si>
  <si>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</si>
  <si>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</si>
  <si>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</si>
  <si>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</si>
  <si>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</si>
  <si>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</si>
  <si>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</si>
  <si>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</si>
  <si>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</si>
  <si>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</si>
  <si>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</si>
  <si>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</si>
  <si>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</si>
  <si>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</si>
  <si>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</si>
  <si>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</si>
  <si>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</si>
  <si>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</si>
  <si>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</si>
  <si>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</si>
  <si>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</si>
  <si>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</si>
  <si>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</si>
  <si>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</si>
  <si>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</si>
  <si>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</si>
  <si>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</si>
  <si>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</si>
  <si>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</si>
  <si>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</si>
  <si>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</si>
  <si>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</si>
  <si>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</si>
  <si>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</si>
  <si>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</si>
  <si>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</si>
  <si>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</si>
  <si>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</si>
  <si>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</si>
  <si>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</si>
  <si>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</si>
  <si>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</si>
  <si>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</si>
  <si>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</si>
  <si>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</si>
  <si>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</si>
  <si>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</si>
  <si>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</si>
  <si>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</si>
  <si>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</si>
  <si>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</si>
  <si>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</si>
  <si>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</si>
  <si>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</si>
  <si>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</si>
  <si>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</si>
  <si>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</si>
  <si>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</si>
  <si>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</si>
  <si>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</si>
  <si>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</si>
  <si>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</si>
  <si>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</si>
  <si>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</si>
  <si>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</si>
  <si>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</si>
  <si>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</si>
  <si>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</si>
  <si>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</si>
  <si>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</si>
  <si>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</si>
  <si>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</si>
  <si>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</si>
  <si>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</si>
  <si>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</si>
  <si>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</si>
  <si>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</si>
  <si>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</si>
  <si>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</si>
  <si>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</si>
  <si>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</si>
  <si>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</si>
  <si>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</si>
  <si>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</si>
  <si>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</si>
  <si>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</si>
  <si>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</si>
  <si>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</si>
  <si>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</si>
  <si>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</si>
  <si>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</si>
  <si>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</si>
  <si>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</si>
  <si>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</si>
  <si>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</si>
  <si>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</si>
  <si>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</si>
  <si>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</si>
  <si>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</si>
  <si>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</si>
  <si>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</si>
  <si>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</si>
  <si>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</si>
  <si>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</si>
  <si>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</si>
  <si>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</si>
  <si>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</si>
  <si>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</si>
  <si>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</si>
  <si>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</si>
  <si>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</si>
  <si>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</si>
  <si>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</si>
  <si>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</si>
  <si>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</si>
  <si>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</si>
  <si>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</si>
  <si>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</si>
  <si>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</si>
  <si>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</si>
  <si>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</si>
  <si>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</si>
  <si>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</si>
  <si>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</si>
  <si>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</si>
  <si>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</si>
  <si>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</si>
  <si>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</si>
  <si>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</si>
  <si>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</si>
  <si>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</si>
  <si>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</si>
  <si>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</si>
  <si>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</si>
  <si>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</si>
  <si>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</si>
  <si>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</si>
  <si>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</si>
  <si>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</si>
  <si>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</si>
  <si>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</si>
  <si>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</si>
  <si>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</si>
  <si>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</si>
  <si>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</si>
  <si>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</si>
  <si>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</si>
  <si>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</si>
  <si>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</si>
  <si>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</si>
  <si>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</si>
  <si>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</si>
  <si>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</si>
  <si>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</si>
  <si>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</si>
  <si>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</si>
  <si>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</si>
  <si>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</si>
  <si>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</si>
  <si>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</si>
  <si>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</si>
  <si>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</si>
  <si>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</si>
  <si>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</si>
  <si>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</si>
  <si>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</si>
  <si>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</si>
  <si>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</si>
  <si>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</si>
  <si>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</si>
  <si>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</si>
  <si>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</si>
  <si>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</si>
  <si>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</si>
  <si>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</si>
  <si>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</si>
  <si>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</si>
  <si>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</si>
  <si>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</si>
  <si>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</si>
  <si>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</si>
  <si>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</si>
  <si>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</si>
  <si>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</si>
  <si>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</si>
  <si>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</si>
  <si>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</si>
  <si>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</si>
  <si>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</si>
  <si>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</si>
  <si>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</si>
  <si>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</si>
  <si>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</si>
  <si>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</si>
  <si>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</si>
  <si>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</si>
  <si>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</si>
  <si>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</si>
  <si>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</si>
  <si>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</si>
  <si>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</si>
  <si>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</si>
  <si>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</si>
  <si>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</si>
  <si>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</si>
  <si>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</si>
  <si>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</si>
  <si>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</si>
  <si>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</si>
  <si>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</si>
  <si>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</si>
  <si>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</si>
  <si>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</si>
  <si>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</si>
  <si>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</si>
  <si>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</si>
  <si>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</si>
  <si>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</si>
  <si>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</si>
  <si>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</si>
  <si>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</si>
  <si>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</si>
  <si>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</si>
  <si>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</si>
  <si>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</si>
  <si>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</si>
  <si>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</si>
  <si>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</si>
  <si>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</si>
  <si>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</si>
  <si>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</si>
  <si>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</si>
  <si>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</si>
  <si>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</si>
  <si>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</si>
  <si>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</si>
  <si>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</si>
  <si>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</si>
  <si>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</si>
  <si>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</si>
  <si>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</si>
  <si>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</si>
  <si>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</si>
  <si>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</si>
  <si>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</si>
  <si>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</si>
  <si>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</si>
  <si>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</si>
  <si>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</si>
  <si>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</si>
  <si>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</si>
  <si>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</si>
  <si>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</si>
  <si>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</si>
  <si>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</si>
  <si>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</si>
  <si>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</si>
  <si>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</si>
  <si>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</si>
  <si>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</si>
  <si>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</si>
  <si>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</si>
  <si>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</si>
  <si>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</si>
  <si>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</si>
  <si>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</si>
  <si>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</si>
  <si>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</si>
  <si>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</si>
  <si>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</si>
  <si>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</si>
  <si>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</si>
  <si>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</si>
  <si>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</si>
  <si>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</si>
  <si>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</si>
  <si>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</si>
  <si>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</si>
  <si>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</si>
  <si>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</si>
  <si>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</si>
  <si>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</si>
  <si>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</si>
  <si>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</si>
  <si>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</si>
  <si>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</si>
  <si>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</si>
  <si>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</si>
  <si>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</si>
  <si>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</si>
  <si>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</si>
  <si>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</si>
  <si>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</si>
  <si>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</si>
  <si>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</si>
  <si>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</si>
  <si>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</si>
  <si>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</si>
  <si>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</si>
  <si>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</si>
  <si>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</si>
  <si>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</si>
  <si>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</si>
  <si>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</si>
  <si>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</si>
  <si>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</si>
  <si>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</si>
  <si>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</si>
  <si>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</si>
  <si>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</si>
  <si>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</si>
  <si>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</si>
  <si>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</si>
  <si>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</si>
  <si>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</si>
  <si>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</si>
  <si>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</si>
  <si>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</si>
  <si>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</si>
  <si>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</si>
  <si>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</si>
  <si>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</si>
  <si>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</si>
  <si>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</si>
  <si>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</si>
  <si>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</si>
  <si>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</si>
  <si>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</si>
  <si>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</si>
  <si>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</si>
  <si>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</si>
  <si>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</si>
  <si>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</si>
  <si>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</si>
  <si>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</si>
  <si>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</si>
  <si>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</si>
  <si>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</si>
  <si>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</si>
  <si>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</si>
  <si>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</si>
  <si>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</si>
  <si>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</si>
  <si>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</si>
  <si>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</si>
  <si>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</si>
  <si>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</si>
  <si>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</si>
  <si>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</si>
  <si>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</si>
  <si>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</si>
  <si>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</si>
  <si>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</si>
  <si>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</si>
  <si>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</si>
  <si>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</si>
  <si>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</si>
  <si>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</si>
  <si>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</si>
  <si>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</si>
  <si>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</si>
  <si>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</si>
  <si>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</si>
  <si>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</si>
  <si>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</si>
  <si>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</si>
  <si>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</si>
  <si>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</si>
  <si>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</si>
  <si>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</si>
  <si>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</si>
  <si>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</si>
  <si>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</si>
  <si>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</si>
  <si>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</si>
  <si>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</si>
  <si>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</si>
  <si>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</si>
  <si>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</si>
  <si>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</si>
  <si>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</si>
  <si>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</si>
  <si>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</si>
  <si>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</si>
  <si>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</si>
  <si>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</si>
  <si>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</si>
  <si>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</si>
  <si>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</si>
  <si>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</si>
  <si>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</si>
  <si>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</si>
  <si>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</si>
  <si>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</si>
  <si>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</si>
  <si>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</si>
  <si>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</si>
  <si>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</si>
  <si>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</si>
  <si>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</si>
  <si>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</si>
  <si>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</si>
  <si>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</si>
  <si>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</si>
  <si>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</si>
  <si>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</si>
  <si>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</si>
  <si>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</si>
  <si>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</si>
  <si>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</si>
  <si>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</si>
  <si>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</si>
  <si>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</si>
  <si>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</si>
  <si>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</si>
  <si>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</si>
  <si>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</si>
  <si>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</si>
  <si>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</si>
  <si>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</si>
  <si>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</si>
  <si>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</si>
  <si>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</si>
  <si>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</si>
  <si>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</si>
  <si>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</si>
  <si>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</si>
  <si>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</si>
  <si>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</si>
  <si>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</si>
  <si>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</si>
  <si>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</si>
  <si>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</si>
  <si>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</si>
  <si>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</si>
  <si>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</si>
  <si>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</si>
  <si>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</si>
  <si>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</si>
  <si>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</si>
  <si>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</si>
  <si>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</si>
  <si>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</si>
  <si>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</si>
  <si>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</si>
  <si>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</si>
  <si>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</si>
  <si>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</si>
  <si>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</si>
  <si>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</si>
  <si>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</si>
  <si>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</si>
  <si>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</si>
  <si>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</si>
  <si>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</si>
  <si>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</si>
  <si>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</si>
  <si>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</si>
  <si>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</si>
  <si>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</si>
  <si>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</si>
  <si>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</si>
  <si>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</si>
  <si>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</si>
  <si>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</si>
  <si>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</si>
  <si>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</si>
  <si>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</si>
  <si>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</si>
  <si>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</si>
  <si>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</si>
  <si>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</si>
  <si>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</si>
  <si>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</si>
  <si>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</si>
  <si>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</si>
  <si>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</si>
  <si>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</si>
  <si>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</si>
  <si>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</si>
  <si>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</si>
  <si>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</si>
  <si>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</si>
  <si>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</si>
  <si>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</si>
  <si>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</si>
  <si>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</si>
  <si>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</si>
  <si>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</si>
  <si>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</si>
  <si>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</si>
  <si>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</si>
  <si>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</si>
  <si>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</si>
  <si>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</si>
  <si>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</si>
  <si>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</si>
  <si>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</si>
  <si>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</si>
  <si>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</si>
  <si>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</si>
  <si>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</si>
  <si>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</si>
  <si>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</si>
  <si>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</si>
  <si>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</si>
  <si>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</si>
  <si>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</si>
  <si>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</si>
  <si>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</si>
  <si>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</si>
  <si>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</si>
  <si>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</si>
  <si>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</si>
  <si>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</si>
  <si>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</si>
  <si>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</si>
  <si>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</si>
  <si>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</si>
  <si>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</si>
  <si>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</si>
  <si>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</si>
  <si>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</si>
  <si>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</si>
  <si>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</si>
  <si>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</si>
  <si>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</si>
  <si>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</si>
  <si>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</si>
  <si>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</si>
  <si>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</si>
  <si>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</si>
  <si>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</si>
  <si>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</si>
  <si>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</si>
  <si>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</si>
  <si>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</si>
  <si>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</si>
  <si>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</si>
  <si>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</si>
  <si>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</si>
  <si>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</si>
  <si>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</si>
  <si>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</si>
  <si>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</si>
  <si>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</si>
  <si>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</si>
  <si>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</si>
  <si>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</si>
  <si>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</si>
  <si>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</si>
  <si>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</si>
  <si>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</si>
  <si>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</si>
  <si>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</si>
  <si>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</si>
  <si>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</si>
  <si>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</si>
  <si>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</si>
  <si>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</si>
  <si>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</si>
  <si>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</si>
  <si>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</si>
  <si>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</si>
  <si>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</si>
  <si>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</si>
  <si>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</si>
  <si>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</si>
  <si>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</si>
  <si>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</si>
  <si>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</si>
  <si>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</si>
  <si>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</si>
  <si>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</si>
  <si>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</si>
  <si>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</si>
  <si>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</si>
  <si>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</si>
  <si>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</si>
  <si>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</si>
  <si>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</si>
  <si>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</si>
  <si>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</si>
  <si>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</si>
  <si>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</si>
  <si>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</si>
  <si>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</si>
  <si>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</si>
  <si>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</si>
  <si>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</si>
  <si>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</si>
  <si>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</si>
  <si>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</si>
  <si>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</si>
  <si>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</si>
  <si>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</si>
  <si>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</si>
  <si>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</si>
  <si>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</si>
  <si>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</si>
  <si>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</si>
  <si>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</si>
  <si>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</si>
  <si>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</si>
  <si>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</si>
  <si>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</si>
  <si>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</si>
  <si>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</si>
  <si>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</si>
  <si>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</si>
  <si>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</si>
  <si>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</si>
  <si>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</si>
  <si>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</si>
  <si>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</si>
  <si>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</si>
  <si>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</si>
  <si>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</si>
  <si>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</si>
  <si>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</si>
  <si>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</si>
  <si>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</si>
  <si>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</si>
  <si>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</si>
  <si>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</si>
  <si>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</si>
  <si>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</si>
  <si>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</si>
  <si>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</si>
  <si>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</si>
  <si>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</si>
  <si>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</si>
  <si>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</si>
  <si>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</si>
  <si>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</si>
  <si>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</si>
  <si>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</si>
  <si>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</si>
  <si>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</si>
  <si>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</si>
  <si>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</si>
  <si>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</si>
  <si>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</si>
  <si>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</si>
  <si>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</si>
  <si>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</si>
  <si>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</si>
  <si>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</si>
  <si>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</si>
  <si>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</si>
  <si>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</si>
  <si>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</si>
  <si>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</si>
  <si>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</si>
  <si>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</si>
  <si>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</si>
  <si>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</si>
  <si>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</si>
  <si>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</si>
  <si>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</si>
  <si>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</si>
  <si>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</si>
  <si>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</si>
  <si>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</si>
  <si>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</si>
  <si>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</si>
  <si>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</si>
  <si>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</si>
  <si>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</si>
  <si>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</si>
  <si>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</si>
  <si>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</si>
  <si>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</si>
  <si>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</si>
  <si>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</si>
  <si>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</si>
  <si>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</si>
  <si>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</si>
  <si>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</si>
  <si>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</si>
  <si>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</si>
  <si>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</si>
  <si>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</si>
  <si>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</si>
  <si>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</si>
  <si>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</si>
  <si>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</si>
  <si>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</si>
  <si>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</si>
  <si>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</si>
  <si>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</si>
  <si>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</si>
  <si>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</si>
  <si>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</si>
  <si>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</si>
  <si>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</si>
  <si>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</si>
  <si>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</si>
  <si>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</si>
  <si>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</si>
  <si>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</si>
  <si>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</si>
  <si>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</si>
  <si>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</si>
  <si>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</si>
  <si>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</si>
  <si>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</si>
  <si>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</si>
  <si>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</si>
  <si>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</si>
  <si>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</si>
  <si>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</si>
  <si>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</si>
  <si>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</si>
  <si>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</si>
  <si>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</si>
  <si>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</si>
  <si>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</si>
  <si>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</si>
  <si>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</si>
  <si>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</si>
  <si>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</si>
  <si>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</si>
  <si>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</si>
  <si>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</si>
  <si>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</si>
  <si>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</si>
  <si>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</si>
  <si>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</si>
  <si>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</si>
  <si>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</si>
  <si>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</si>
  <si>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</si>
  <si>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</si>
  <si>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</si>
  <si>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</si>
  <si>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</si>
  <si>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</si>
  <si>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</si>
  <si>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</si>
  <si>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</si>
  <si>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</si>
  <si>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</si>
  <si>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</si>
  <si>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</si>
  <si>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</si>
  <si>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</si>
  <si>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</si>
  <si>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</si>
  <si>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</si>
  <si>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</si>
  <si>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</si>
  <si>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</si>
  <si>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</si>
  <si>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</si>
  <si>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</si>
  <si>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</si>
  <si>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</si>
  <si>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</si>
  <si>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</si>
  <si>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</si>
  <si>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</si>
  <si>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</si>
  <si>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</si>
  <si>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</si>
  <si>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</si>
  <si>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</si>
  <si>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</si>
  <si>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</si>
  <si>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</si>
  <si>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</si>
  <si>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</si>
  <si>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</si>
  <si>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</si>
  <si>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</si>
  <si>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</si>
  <si>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</si>
  <si>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</si>
  <si>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</si>
  <si>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</si>
  <si>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</si>
  <si>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</si>
  <si>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</si>
  <si>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</si>
  <si>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</si>
  <si>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</si>
  <si>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</si>
  <si>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</si>
  <si>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</si>
  <si>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</si>
  <si>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</si>
  <si>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</si>
  <si>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</si>
  <si>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</si>
  <si>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</si>
  <si>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</si>
  <si>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</si>
  <si>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</si>
  <si>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</si>
  <si>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</si>
  <si>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</si>
  <si>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</si>
  <si>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</si>
  <si>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</si>
  <si>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</si>
  <si>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</si>
  <si>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</si>
  <si>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</si>
  <si>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</si>
  <si>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</si>
  <si>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</si>
  <si>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</si>
  <si>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</si>
  <si>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</si>
  <si>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</si>
  <si>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</si>
  <si>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</si>
  <si>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</si>
  <si>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</si>
  <si>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</si>
  <si>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</si>
  <si>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</si>
  <si>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</si>
  <si>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</si>
  <si>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</si>
  <si>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</si>
  <si>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</si>
  <si>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</si>
  <si>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</si>
  <si>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</si>
  <si>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</si>
  <si>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</si>
  <si>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</si>
  <si>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</si>
  <si>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</si>
  <si>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</si>
  <si>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</si>
  <si>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</si>
  <si>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</si>
  <si>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</si>
  <si>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</si>
  <si>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</si>
  <si>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</si>
  <si>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</si>
  <si>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</si>
  <si>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</si>
  <si>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</si>
  <si>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</si>
  <si>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</si>
  <si>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</si>
  <si>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</si>
  <si>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</si>
  <si>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</si>
  <si>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</si>
  <si>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</si>
  <si>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</si>
  <si>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</si>
  <si>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</si>
  <si>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</si>
  <si>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</si>
  <si>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</si>
  <si>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</si>
  <si>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</si>
  <si>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</si>
  <si>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</si>
  <si>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</si>
  <si>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</si>
  <si>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</si>
  <si>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</si>
  <si>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</si>
  <si>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</si>
  <si>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</si>
  <si>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</si>
  <si>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</si>
  <si>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</si>
  <si>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</si>
  <si>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</si>
  <si>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</si>
  <si>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</si>
  <si>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</si>
  <si>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</si>
  <si>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</si>
  <si>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</si>
  <si>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</si>
  <si>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</si>
  <si>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</si>
  <si>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</si>
  <si>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</si>
  <si>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</si>
  <si>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</si>
  <si>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</si>
  <si>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</si>
  <si>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</si>
  <si>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</si>
  <si>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</si>
  <si>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</si>
  <si>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</si>
  <si>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</si>
  <si>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</si>
  <si>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</si>
  <si>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</si>
  <si>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</si>
  <si>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</si>
  <si>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</si>
  <si>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</si>
  <si>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</si>
  <si>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</si>
  <si>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</si>
  <si>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</si>
  <si>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</si>
  <si>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</si>
  <si>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</si>
  <si>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</si>
  <si>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</si>
  <si>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</si>
  <si>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</si>
  <si>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</si>
  <si>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</si>
  <si>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</si>
  <si>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</si>
  <si>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</si>
  <si>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</si>
  <si>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</si>
  <si>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</si>
  <si>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</si>
  <si>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</si>
  <si>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</si>
  <si>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</si>
  <si>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</si>
  <si>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</si>
  <si>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</si>
  <si>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</si>
  <si>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</si>
  <si>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</si>
  <si>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</si>
  <si>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</si>
  <si>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</si>
  <si>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</si>
  <si>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</si>
  <si>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</si>
  <si>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</si>
  <si>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</si>
  <si>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</si>
  <si>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</si>
  <si>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</si>
  <si>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</si>
  <si>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</si>
  <si>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</si>
  <si>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</si>
  <si>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</si>
  <si>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</si>
  <si>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</si>
  <si>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</si>
  <si>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</si>
  <si>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</si>
  <si>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</si>
  <si>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</si>
  <si>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</si>
  <si>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</si>
  <si>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</si>
  <si>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</si>
  <si>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</si>
  <si>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</si>
  <si>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</si>
  <si>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</si>
  <si>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</si>
  <si>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</si>
  <si>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</si>
  <si>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</si>
  <si>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</si>
  <si>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</si>
  <si>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</si>
  <si>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</si>
  <si>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</si>
  <si>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</si>
  <si>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</si>
  <si>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</si>
  <si>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</si>
  <si>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</si>
  <si>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</si>
  <si>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</si>
  <si>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</si>
  <si>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</si>
  <si>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</si>
  <si>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</si>
  <si>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</si>
  <si>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</si>
  <si>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</si>
  <si>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</si>
  <si>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</si>
  <si>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</si>
  <si>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</si>
  <si>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</si>
  <si>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</si>
  <si>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</si>
  <si>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</si>
  <si>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</si>
  <si>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</si>
  <si>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</si>
  <si>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</si>
  <si>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</si>
  <si>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</si>
  <si>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</si>
  <si>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</si>
  <si>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</si>
  <si>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</si>
  <si>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</si>
  <si>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</si>
  <si>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</si>
  <si>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</si>
  <si>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</si>
  <si>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</si>
  <si>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</si>
  <si>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</si>
  <si>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</si>
  <si>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</si>
  <si>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</si>
  <si>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</si>
  <si>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</si>
  <si>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</si>
  <si>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</si>
  <si>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</si>
  <si>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</si>
  <si>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</si>
  <si>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</si>
  <si>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</si>
  <si>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</si>
  <si>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</si>
  <si>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</si>
  <si>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</si>
  <si>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</si>
  <si>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</si>
  <si>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</si>
  <si>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</si>
  <si>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</si>
  <si>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</si>
  <si>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</si>
  <si>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</si>
  <si>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</si>
  <si>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</si>
  <si>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</si>
  <si>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</si>
  <si>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</si>
  <si>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</si>
  <si>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</si>
  <si>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</si>
  <si>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</si>
  <si>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</si>
  <si>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</si>
  <si>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</si>
  <si>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</si>
  <si>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</si>
  <si>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</si>
  <si>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</si>
  <si>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</si>
  <si>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</si>
  <si>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</si>
  <si>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</si>
  <si>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</si>
  <si>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</si>
  <si>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</si>
  <si>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</si>
  <si>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</si>
  <si>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</si>
  <si>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</si>
  <si>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</si>
  <si>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</si>
  <si>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</si>
  <si>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</si>
  <si>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</si>
  <si>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</si>
  <si>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</si>
  <si>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</si>
  <si>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</si>
  <si>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</si>
  <si>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</si>
  <si>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</si>
  <si>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</si>
  <si>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</si>
  <si>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</si>
  <si>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</si>
  <si>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</si>
  <si>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</si>
  <si>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</si>
  <si>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</si>
  <si>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</si>
  <si>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</si>
  <si>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</si>
  <si>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</si>
  <si>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</si>
  <si>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</si>
  <si>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</si>
  <si>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</si>
  <si>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</si>
  <si>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</si>
  <si>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</si>
  <si>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</si>
  <si>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</si>
  <si>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</si>
  <si>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</si>
  <si>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</si>
  <si>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</si>
  <si>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</si>
  <si>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</si>
  <si>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</si>
  <si>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</si>
  <si>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</si>
  <si>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</si>
  <si>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</si>
  <si>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</si>
  <si>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</si>
  <si>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</si>
  <si>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</si>
  <si>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</si>
  <si>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</si>
  <si>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</si>
  <si>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</si>
  <si>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</si>
  <si>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</si>
  <si>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</si>
  <si>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</si>
  <si>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</si>
  <si>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</si>
  <si>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</si>
  <si>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</si>
  <si>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</si>
  <si>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</si>
  <si>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</si>
  <si>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</si>
  <si>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</si>
  <si>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</si>
  <si>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</si>
  <si>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</si>
  <si>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</si>
  <si>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</si>
  <si>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</si>
  <si>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</si>
  <si>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</si>
  <si>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</si>
  <si>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</si>
  <si>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</si>
  <si>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</si>
  <si>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</si>
  <si>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</si>
  <si>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</si>
  <si>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</si>
  <si>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</si>
  <si>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</si>
  <si>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</si>
  <si>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</si>
  <si>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</si>
  <si>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</si>
  <si>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</si>
  <si>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</si>
  <si>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</si>
  <si>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</si>
  <si>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</si>
  <si>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</si>
  <si>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</si>
  <si>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</si>
  <si>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</si>
  <si>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</si>
  <si>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</si>
  <si>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</si>
  <si>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</si>
  <si>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</si>
  <si>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</si>
  <si>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</si>
  <si>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</si>
  <si>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</si>
  <si>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</si>
  <si>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</si>
  <si>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</si>
  <si>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</si>
  <si>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</si>
  <si>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</si>
  <si>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</si>
  <si>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</si>
  <si>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</si>
  <si>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</si>
  <si>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</si>
  <si>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</si>
  <si>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</si>
  <si>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</si>
  <si>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</si>
  <si>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</si>
  <si>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</si>
  <si>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</si>
  <si>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</si>
  <si>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</si>
  <si>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</si>
  <si>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</si>
  <si>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</si>
  <si>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</si>
  <si>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</si>
  <si>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</si>
  <si>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</si>
  <si>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</si>
  <si>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</si>
  <si>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</si>
  <si>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</si>
  <si>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</si>
  <si>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</si>
  <si>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</si>
  <si>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</si>
  <si>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</si>
  <si>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</si>
  <si>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</si>
  <si>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</si>
  <si>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</si>
  <si>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</si>
  <si>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</si>
  <si>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</si>
  <si>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</si>
  <si>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</si>
  <si>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</si>
  <si>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</si>
  <si>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</si>
  <si>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</si>
  <si>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</si>
  <si>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</si>
  <si>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</si>
  <si>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</si>
  <si>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</si>
  <si>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</si>
  <si>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</si>
  <si>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</si>
  <si>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</si>
  <si>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</si>
  <si>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</si>
  <si>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</si>
  <si>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</si>
  <si>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</si>
  <si>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</si>
  <si>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</si>
  <si>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</si>
  <si>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</si>
  <si>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</si>
  <si>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</si>
  <si>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</si>
  <si>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</si>
  <si>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</si>
  <si>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</si>
  <si>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</si>
  <si>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</si>
  <si>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</si>
  <si>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</si>
  <si>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</si>
  <si>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</si>
  <si>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</si>
  <si>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</si>
  <si>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</si>
  <si>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</si>
  <si>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</si>
  <si>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</si>
  <si>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</si>
  <si>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</si>
  <si>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</si>
  <si>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</si>
  <si>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</si>
  <si>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</si>
  <si>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</si>
  <si>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</si>
  <si>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</si>
  <si>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</si>
  <si>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</si>
  <si>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</si>
  <si>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</si>
  <si>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</si>
  <si>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</si>
  <si>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</si>
  <si>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</si>
  <si>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</si>
  <si>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</si>
  <si>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</si>
  <si>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</si>
  <si>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</si>
  <si>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</si>
  <si>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</si>
  <si>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</si>
  <si>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</si>
  <si>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</si>
  <si>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</si>
  <si>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</si>
  <si>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</si>
  <si>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</si>
  <si>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</si>
  <si>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</si>
  <si>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</si>
  <si>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</si>
  <si>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</si>
  <si>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</si>
  <si>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</si>
  <si>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</si>
  <si>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</si>
  <si>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</si>
  <si>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</si>
  <si>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</si>
  <si>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</si>
  <si>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</si>
  <si>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</si>
  <si>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</si>
  <si>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</si>
  <si>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</si>
  <si>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</si>
  <si>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</si>
  <si>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</si>
  <si>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</si>
  <si>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</si>
  <si>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</si>
  <si>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</si>
  <si>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</si>
  <si>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</si>
  <si>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</si>
  <si>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</si>
  <si>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</si>
  <si>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</si>
  <si>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</si>
  <si>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</si>
  <si>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</si>
  <si>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</si>
  <si>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</si>
  <si>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</si>
  <si>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</si>
  <si>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</si>
  <si>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</si>
  <si>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</si>
  <si>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</si>
  <si>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</si>
  <si>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</si>
  <si>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</si>
  <si>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</si>
  <si>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</si>
  <si>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</si>
  <si>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</si>
  <si>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</si>
  <si>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</si>
  <si>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</si>
  <si>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</si>
  <si>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</si>
  <si>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</si>
  <si>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</si>
  <si>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</si>
  <si>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</si>
  <si>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</si>
  <si>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</si>
  <si>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</si>
  <si>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</si>
  <si>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</si>
  <si>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</si>
  <si>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</si>
  <si>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</si>
  <si>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</si>
  <si>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</si>
  <si>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</si>
  <si>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</si>
  <si>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</si>
  <si>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</si>
  <si>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</si>
  <si>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</si>
  <si>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</si>
  <si>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</si>
  <si>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</si>
  <si>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</si>
  <si>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</si>
  <si>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</si>
  <si>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</si>
  <si>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</si>
  <si>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</si>
  <si>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</si>
  <si>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</si>
  <si>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</si>
  <si>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</si>
  <si>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</si>
  <si>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</si>
  <si>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</si>
  <si>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</si>
  <si>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</si>
  <si>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</si>
  <si>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</si>
  <si>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</si>
  <si>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</si>
  <si>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</si>
  <si>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</si>
  <si>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</si>
  <si>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</si>
  <si>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</si>
  <si>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</si>
  <si>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</si>
  <si>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</si>
  <si>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</si>
  <si>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</si>
  <si>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</si>
  <si>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</si>
  <si>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</si>
  <si>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</si>
  <si>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</si>
  <si>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</si>
  <si>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</si>
  <si>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</si>
  <si>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</si>
  <si>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</si>
  <si>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</si>
  <si>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</si>
  <si>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</si>
  <si>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</si>
  <si>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</si>
  <si>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</si>
  <si>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</si>
  <si>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</si>
  <si>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</si>
  <si>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</si>
  <si>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</si>
  <si>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</si>
  <si>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</si>
  <si>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</si>
  <si>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</si>
  <si>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</si>
  <si>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</si>
  <si>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</si>
  <si>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</si>
  <si>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</si>
  <si>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</si>
  <si>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</si>
  <si>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</si>
  <si>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</si>
  <si>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</si>
  <si>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</si>
  <si>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</si>
  <si>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</si>
  <si>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</si>
  <si>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</si>
  <si>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</si>
  <si>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</si>
  <si>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</si>
  <si>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</si>
  <si>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</si>
  <si>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</si>
  <si>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</si>
  <si>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</si>
  <si>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</si>
  <si>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</si>
  <si>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</si>
  <si>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</si>
  <si>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</si>
  <si>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</si>
  <si>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</si>
  <si>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</si>
  <si>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</si>
  <si>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</si>
  <si>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</si>
  <si>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</si>
  <si>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</si>
  <si>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</si>
  <si>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</si>
  <si>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</si>
  <si>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</si>
  <si>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</si>
  <si>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</si>
  <si>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</si>
  <si>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</si>
  <si>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</si>
  <si>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</si>
  <si>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</si>
  <si>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</si>
  <si>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</si>
  <si>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</si>
  <si>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</si>
  <si>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</si>
  <si>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</si>
  <si>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</si>
  <si>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</si>
  <si>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</si>
  <si>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</si>
  <si>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</si>
  <si>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</si>
  <si>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</si>
  <si>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</si>
  <si>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</si>
  <si>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</si>
  <si>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</si>
  <si>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</si>
  <si>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</si>
  <si>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</si>
  <si>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</si>
  <si>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</si>
  <si>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</si>
  <si>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</si>
  <si>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</si>
  <si>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</si>
  <si>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</si>
  <si>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</si>
  <si>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</si>
  <si>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</si>
  <si>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</si>
  <si>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</si>
  <si>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</si>
  <si>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</si>
  <si>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</si>
  <si>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</si>
  <si>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</si>
  <si>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</si>
  <si>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</si>
  <si>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</si>
  <si>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</si>
  <si>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</si>
  <si>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</si>
  <si>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</si>
  <si>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</si>
  <si>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</si>
  <si>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</si>
  <si>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</si>
  <si>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</si>
  <si>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</si>
  <si>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</si>
  <si>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</si>
  <si>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</si>
  <si>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</si>
  <si>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</si>
  <si>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</si>
  <si>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</si>
  <si>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</si>
  <si>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</si>
  <si>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</si>
  <si>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</si>
  <si>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</si>
  <si>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</si>
  <si>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</si>
  <si>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</si>
  <si>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</si>
  <si>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</si>
  <si>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</si>
  <si>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</si>
  <si>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</si>
  <si>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</si>
  <si>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</si>
  <si>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</si>
  <si>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</si>
  <si>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</si>
  <si>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</si>
  <si>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</si>
  <si>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</si>
  <si>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</si>
  <si>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</si>
  <si>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</si>
  <si>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</si>
  <si>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</si>
  <si>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</si>
  <si>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</si>
  <si>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</si>
  <si>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</si>
  <si>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</si>
  <si>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</si>
  <si>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</si>
  <si>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</si>
  <si>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</si>
  <si>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</si>
  <si>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</si>
  <si>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</si>
  <si>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</si>
  <si>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</si>
  <si>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</si>
  <si>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</si>
  <si>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</si>
  <si>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</si>
  <si>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</si>
  <si>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</si>
  <si>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</si>
  <si>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</si>
  <si>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</si>
  <si>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</si>
  <si>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</si>
  <si>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</si>
  <si>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</si>
  <si>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</si>
  <si>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</si>
  <si>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</si>
  <si>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</si>
  <si>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</si>
  <si>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</si>
  <si>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</si>
  <si>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</si>
  <si>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</si>
  <si>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</si>
  <si>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</si>
  <si>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</si>
  <si>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</si>
  <si>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</si>
  <si>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</si>
  <si>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</si>
  <si>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</si>
  <si>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</si>
  <si>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</si>
  <si>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</si>
  <si>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</si>
  <si>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</si>
  <si>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</si>
  <si>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</si>
  <si>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</si>
  <si>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</si>
  <si>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</si>
  <si>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</si>
  <si>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</si>
  <si>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</si>
  <si>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</si>
  <si>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</si>
  <si>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</si>
  <si>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</si>
  <si>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</si>
  <si>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</si>
  <si>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</si>
  <si>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</si>
  <si>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</si>
  <si>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</si>
  <si>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</si>
  <si>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</si>
  <si>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</si>
  <si>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</si>
  <si>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</si>
  <si>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</si>
  <si>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</si>
  <si>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</si>
  <si>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</si>
  <si>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</si>
  <si>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</si>
  <si>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</si>
  <si>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</si>
  <si>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</si>
  <si>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</si>
  <si>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</si>
  <si>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</si>
  <si>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</si>
  <si>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</si>
  <si>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</si>
  <si>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</si>
  <si>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</si>
  <si>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</si>
  <si>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</si>
  <si>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</si>
  <si>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</si>
  <si>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</si>
  <si>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</si>
  <si>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</si>
  <si>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</si>
  <si>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</si>
  <si>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</si>
  <si>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</si>
  <si>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</si>
  <si>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</si>
  <si>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</si>
  <si>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</si>
  <si>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</si>
  <si>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</si>
  <si>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</si>
  <si>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</si>
  <si>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</si>
  <si>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</si>
  <si>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</si>
  <si>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</si>
  <si>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</si>
  <si>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</si>
  <si>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</si>
  <si>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</si>
  <si>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</si>
  <si>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</si>
  <si>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</si>
  <si>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</si>
  <si>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</si>
  <si>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</si>
  <si>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</si>
  <si>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</si>
  <si>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</si>
  <si>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</si>
  <si>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</si>
  <si>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</si>
  <si>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</si>
  <si>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</si>
  <si>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</si>
  <si>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</si>
  <si>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</si>
  <si>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</si>
  <si>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</si>
  <si>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</si>
  <si>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</si>
  <si>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</si>
  <si>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</si>
  <si>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</si>
  <si>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</si>
  <si>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</si>
  <si>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</si>
  <si>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</si>
  <si>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</si>
  <si>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</si>
  <si>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</si>
  <si>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</si>
  <si>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</si>
  <si>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</si>
  <si>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</si>
  <si>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</si>
  <si>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</si>
  <si>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</si>
  <si>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</si>
  <si>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</si>
  <si>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</si>
  <si>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</si>
  <si>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</si>
  <si>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</si>
  <si>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</si>
  <si>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</si>
  <si>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</si>
  <si>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</si>
  <si>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</si>
  <si>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</si>
  <si>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</si>
  <si>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</si>
  <si>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</si>
  <si>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</si>
  <si>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</si>
  <si>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</si>
  <si>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</si>
  <si>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</si>
  <si>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</si>
  <si>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</si>
  <si>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</si>
  <si>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</si>
  <si>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</si>
  <si>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</si>
  <si>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</si>
  <si>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</si>
  <si>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</si>
  <si>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</si>
  <si>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</si>
  <si>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</si>
  <si>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</si>
  <si>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</si>
  <si>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</si>
  <si>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</si>
  <si>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</si>
  <si>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</si>
  <si>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</si>
  <si>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</si>
  <si>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</si>
  <si>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</si>
  <si>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</si>
  <si>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</si>
  <si>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</si>
  <si>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</si>
  <si>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</si>
  <si>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</si>
  <si>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</si>
  <si>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</si>
  <si>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</si>
  <si>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</si>
  <si>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</si>
  <si>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</si>
  <si>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</si>
  <si>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</si>
  <si>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</si>
  <si>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</si>
  <si>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</si>
  <si>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</si>
  <si>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</si>
  <si>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</si>
  <si>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</si>
  <si>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</si>
  <si>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</si>
  <si>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</si>
  <si>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</si>
  <si>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</si>
  <si>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</si>
  <si>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</si>
  <si>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</si>
  <si>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</si>
  <si>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</si>
  <si>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</si>
  <si>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</si>
  <si>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</si>
  <si>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</si>
  <si>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</si>
  <si>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</si>
  <si>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</si>
  <si>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</si>
  <si>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</si>
  <si>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</si>
  <si>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</si>
  <si>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</si>
  <si>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</si>
  <si>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</si>
  <si>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</si>
  <si>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</si>
  <si>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</si>
  <si>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</si>
  <si>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</si>
  <si>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</si>
  <si>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</si>
  <si>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</si>
  <si>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</si>
  <si>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</si>
  <si>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</si>
  <si>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</si>
  <si>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</si>
  <si>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</si>
  <si>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</si>
  <si>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</si>
  <si>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</si>
  <si>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</si>
  <si>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</si>
  <si>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</si>
  <si>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</si>
  <si>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</si>
  <si>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</si>
  <si>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</si>
  <si>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</si>
  <si>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</si>
  <si>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</si>
  <si>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</si>
  <si>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</si>
  <si>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</si>
  <si>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</si>
  <si>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</si>
  <si>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</si>
  <si>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</si>
  <si>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</si>
  <si>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</si>
  <si>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</si>
  <si>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</si>
  <si>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</si>
  <si>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</si>
  <si>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</si>
  <si>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</si>
  <si>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</si>
  <si>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</si>
  <si>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</si>
  <si>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</si>
  <si>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</si>
  <si>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</si>
  <si>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</si>
  <si>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</si>
  <si>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</si>
  <si>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</si>
  <si>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</si>
  <si>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</si>
  <si>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</si>
  <si>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</si>
  <si>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</si>
  <si>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</si>
  <si>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</si>
  <si>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</si>
  <si>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</si>
  <si>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</si>
  <si>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</si>
  <si>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</si>
  <si>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</si>
  <si>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</si>
  <si>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</si>
  <si>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</si>
  <si>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</si>
  <si>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</si>
  <si>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</si>
  <si>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</si>
  <si>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</si>
  <si>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</si>
  <si>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</si>
  <si>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</si>
  <si>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</si>
  <si>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</si>
  <si>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</si>
  <si>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</si>
  <si>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</si>
  <si>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</si>
  <si>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</si>
  <si>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</si>
  <si>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</si>
  <si>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</si>
  <si>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</si>
  <si>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</si>
  <si>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</si>
  <si>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</si>
  <si>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</si>
  <si>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</si>
  <si>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</si>
  <si>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</si>
  <si>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</si>
  <si>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</si>
  <si>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</si>
  <si>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</si>
  <si>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</si>
  <si>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</si>
  <si>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</si>
  <si>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</si>
  <si>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</si>
  <si>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</si>
  <si>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</si>
  <si>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</si>
  <si>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</si>
  <si>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</si>
  <si>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</si>
  <si>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</si>
  <si>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</si>
  <si>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</si>
  <si>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</si>
  <si>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</si>
  <si>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</si>
  <si>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</si>
  <si>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</si>
  <si>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</si>
  <si>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</si>
  <si>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</si>
  <si>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</si>
  <si>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</si>
  <si>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</si>
  <si>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</si>
  <si>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</si>
  <si>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</si>
  <si>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</si>
  <si>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</si>
  <si>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</si>
  <si>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</si>
  <si>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</si>
  <si>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</si>
  <si>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</si>
  <si>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</si>
  <si>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</si>
  <si>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</si>
  <si>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</si>
  <si>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</si>
  <si>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</si>
  <si>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</si>
  <si>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</si>
  <si>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</si>
  <si>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</si>
  <si>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</si>
  <si>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</si>
  <si>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</si>
  <si>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</si>
  <si>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</si>
  <si>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</si>
  <si>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</si>
  <si>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</si>
  <si>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</si>
  <si>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</si>
  <si>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</si>
  <si>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</si>
  <si>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</si>
  <si>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</si>
  <si>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</si>
  <si>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</si>
  <si>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</si>
  <si>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</si>
  <si>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</si>
  <si>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</si>
  <si>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</si>
  <si>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</si>
  <si>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</si>
  <si>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</si>
  <si>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</si>
  <si>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</si>
  <si>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</si>
  <si>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</si>
  <si>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</si>
  <si>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</si>
  <si>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</si>
  <si>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</si>
  <si>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</si>
  <si>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</si>
  <si>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</si>
  <si>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</si>
  <si>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</si>
  <si>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</si>
  <si>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</si>
  <si>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</si>
  <si>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</si>
  <si>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</si>
  <si>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</si>
  <si>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</si>
  <si>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</si>
  <si>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</si>
  <si>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</si>
  <si>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</si>
  <si>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</si>
  <si>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</si>
  <si>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</si>
  <si>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</si>
  <si>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</si>
  <si>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</si>
  <si>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</si>
  <si>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</si>
  <si>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</si>
  <si>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</si>
  <si>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</si>
  <si>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</si>
  <si>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</si>
  <si>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</si>
  <si>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</si>
  <si>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</si>
  <si>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</si>
  <si>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</si>
  <si>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</si>
  <si>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</si>
  <si>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</si>
  <si>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</si>
  <si>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</si>
  <si>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</si>
  <si>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</si>
  <si>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</si>
  <si>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</si>
  <si>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</si>
  <si>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</si>
  <si>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</si>
  <si>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</si>
  <si>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</si>
  <si>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</si>
  <si>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</si>
  <si>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</si>
  <si>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</si>
  <si>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</si>
  <si>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</si>
  <si>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</si>
  <si>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</si>
  <si>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</si>
  <si>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</si>
  <si>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</si>
  <si>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</si>
  <si>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</si>
  <si>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</si>
  <si>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</si>
  <si>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</si>
  <si>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</si>
  <si>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</si>
  <si>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</si>
  <si>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</si>
  <si>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</si>
  <si>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</si>
  <si>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</si>
  <si>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</si>
  <si>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</si>
  <si>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</si>
  <si>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</si>
  <si>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</si>
  <si>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</si>
  <si>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</si>
  <si>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</si>
  <si>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</si>
  <si>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</si>
  <si>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</si>
  <si>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</si>
  <si>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</si>
  <si>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</si>
  <si>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</si>
  <si>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</si>
  <si>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</si>
  <si>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</si>
  <si>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</si>
  <si>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</si>
  <si>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</si>
  <si>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</si>
  <si>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</si>
  <si>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</si>
  <si>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</si>
  <si>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</si>
  <si>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</si>
  <si>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</si>
  <si>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</si>
  <si>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</si>
  <si>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</si>
  <si>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</si>
  <si>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</si>
  <si>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</si>
  <si>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</si>
  <si>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</si>
  <si>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</si>
  <si>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</si>
  <si>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</si>
  <si>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</si>
  <si>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</si>
  <si>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</si>
  <si>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</si>
  <si>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</si>
  <si>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</si>
  <si>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</si>
  <si>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</si>
  <si>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</si>
  <si>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</si>
  <si>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</si>
  <si>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</si>
  <si>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</si>
  <si>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</si>
  <si>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</si>
  <si>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</si>
  <si>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</si>
  <si>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</si>
  <si>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</si>
  <si>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</si>
  <si>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</si>
  <si>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</si>
  <si>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</si>
  <si>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</si>
  <si>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</si>
  <si>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</si>
  <si>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</si>
  <si>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</si>
  <si>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</si>
  <si>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</si>
  <si>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</si>
  <si>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</si>
  <si>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</si>
  <si>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</si>
  <si>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</si>
  <si>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</si>
  <si>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</si>
  <si>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</si>
  <si>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</si>
  <si>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</si>
  <si>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</si>
  <si>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</si>
  <si>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</si>
  <si>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</si>
  <si>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</si>
  <si>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</si>
  <si>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</si>
  <si>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</si>
  <si>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</si>
  <si>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</si>
  <si>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</si>
  <si>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</si>
  <si>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</si>
  <si>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</si>
  <si>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</si>
  <si>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</si>
  <si>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</si>
  <si>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</si>
  <si>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</si>
  <si>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</si>
  <si>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</si>
  <si>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</si>
  <si>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</si>
  <si>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</si>
  <si>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</si>
  <si>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</si>
  <si>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</si>
  <si>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</si>
  <si>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</si>
  <si>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</si>
  <si>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</si>
  <si>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</si>
  <si>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</si>
  <si>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</si>
  <si>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</si>
  <si>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</si>
  <si>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</si>
  <si>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</si>
  <si>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</si>
  <si>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</si>
  <si>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</si>
  <si>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</si>
  <si>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</si>
  <si>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</si>
  <si>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</si>
  <si>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</si>
  <si>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</si>
  <si>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</si>
  <si>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</si>
  <si>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</si>
  <si>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</si>
  <si>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</si>
  <si>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</si>
  <si>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</si>
  <si>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</si>
  <si>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</si>
  <si>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</si>
  <si>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</si>
  <si>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</si>
  <si>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</si>
  <si>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</si>
  <si>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</si>
  <si>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</si>
  <si>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</si>
  <si>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</si>
  <si>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</si>
  <si>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</si>
  <si>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</si>
  <si>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</si>
  <si>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</si>
  <si>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</si>
  <si>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</si>
  <si>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</si>
  <si>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</si>
  <si>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</si>
  <si>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</si>
  <si>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</si>
  <si>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</si>
  <si>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</si>
  <si>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</si>
  <si>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</si>
  <si>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</si>
  <si>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</si>
  <si>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</si>
  <si>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</si>
  <si>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</si>
  <si>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</si>
  <si>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</si>
  <si>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</si>
  <si>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</si>
  <si>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</si>
  <si>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</si>
  <si>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</si>
  <si>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</si>
  <si>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</si>
  <si>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</si>
  <si>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</si>
  <si>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</si>
  <si>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</si>
  <si>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</si>
  <si>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</si>
  <si>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</si>
  <si>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</si>
  <si>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</si>
  <si>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</si>
  <si>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</si>
  <si>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</si>
  <si>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</si>
  <si>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</si>
  <si>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</si>
  <si>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</si>
  <si>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</si>
  <si>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</si>
  <si>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</si>
  <si>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</si>
  <si>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</si>
  <si>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</si>
  <si>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</si>
  <si>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</si>
  <si>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</si>
  <si>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</si>
  <si>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</si>
  <si>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</si>
  <si>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</si>
  <si>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</si>
  <si>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</si>
  <si>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</si>
  <si>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</si>
  <si>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</si>
  <si>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</si>
  <si>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</si>
  <si>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</si>
  <si>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</si>
  <si>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</si>
  <si>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</si>
  <si>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</si>
  <si>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</si>
  <si>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</si>
  <si>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</si>
  <si>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</si>
  <si>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</si>
  <si>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</si>
  <si>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</si>
  <si>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</si>
  <si>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</si>
  <si>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</si>
  <si>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</si>
  <si>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</si>
  <si>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</si>
  <si>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</si>
  <si>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</si>
  <si>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</si>
  <si>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</si>
  <si>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</si>
  <si>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</si>
  <si>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</si>
  <si>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</si>
  <si>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</si>
  <si>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</si>
  <si>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</si>
  <si>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</si>
  <si>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</si>
  <si>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</si>
  <si>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</si>
  <si>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</si>
  <si>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</si>
  <si>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</si>
  <si>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</si>
  <si>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</si>
  <si>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</si>
  <si>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</si>
  <si>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</si>
  <si>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</si>
  <si>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</si>
  <si>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</si>
  <si>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</si>
  <si>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</si>
  <si>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</si>
  <si>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</si>
  <si>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</si>
  <si>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</si>
  <si>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</si>
  <si>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</si>
  <si>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</si>
  <si>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</si>
  <si>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</si>
  <si>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</si>
  <si>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</si>
  <si>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</si>
  <si>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</si>
  <si>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</si>
  <si>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</si>
  <si>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</si>
  <si>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</si>
  <si>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</si>
  <si>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</si>
  <si>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</si>
  <si>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</si>
  <si>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</si>
  <si>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</si>
  <si>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</si>
  <si>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</si>
  <si>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</si>
  <si>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</si>
  <si>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</si>
  <si>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</si>
  <si>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</si>
  <si>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</si>
  <si>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</si>
  <si>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</si>
  <si>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</si>
  <si>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</si>
  <si>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</si>
  <si>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</si>
  <si>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</si>
  <si>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</si>
  <si>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</si>
  <si>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</si>
  <si>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</si>
  <si>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</si>
  <si>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</si>
  <si>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</si>
  <si>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</si>
  <si>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</si>
  <si>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</si>
  <si>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</si>
  <si>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</si>
  <si>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</si>
  <si>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</si>
  <si>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</si>
  <si>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</si>
  <si>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</si>
  <si>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</si>
  <si>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</si>
  <si>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</si>
  <si>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</si>
  <si>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</si>
  <si>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</si>
  <si>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</si>
  <si>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</si>
  <si>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</si>
  <si>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</si>
  <si>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</si>
  <si>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</si>
  <si>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</si>
  <si>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</si>
  <si>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</si>
  <si>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</si>
  <si>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</si>
  <si>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</si>
  <si>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</si>
  <si>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</si>
  <si>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</si>
  <si>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</si>
  <si>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</si>
  <si>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</si>
  <si>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</si>
  <si>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</si>
  <si>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</si>
  <si>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</si>
  <si>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</si>
  <si>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</si>
  <si>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</si>
  <si>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</si>
  <si>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</si>
  <si>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</si>
  <si>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</si>
  <si>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</si>
  <si>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</si>
  <si>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</si>
  <si>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</si>
  <si>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</si>
  <si>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</si>
  <si>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</si>
  <si>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</si>
  <si>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</si>
  <si>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</si>
  <si>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</si>
  <si>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</si>
  <si>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</si>
  <si>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</si>
  <si>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</si>
  <si>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</si>
  <si>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</si>
  <si>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</si>
  <si>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</si>
  <si>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</si>
  <si>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</si>
  <si>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</si>
  <si>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</si>
  <si>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</si>
  <si>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</si>
  <si>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</si>
  <si>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</si>
  <si>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</si>
  <si>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</si>
  <si>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</si>
  <si>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</si>
  <si>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</si>
  <si>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</si>
  <si>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</si>
  <si>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</si>
  <si>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</si>
  <si>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</si>
  <si>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</si>
  <si>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</si>
  <si>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</si>
  <si>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</si>
  <si>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</si>
  <si>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</si>
  <si>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</si>
  <si>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</si>
  <si>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</si>
  <si>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</si>
  <si>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</si>
  <si>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</si>
  <si>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</si>
  <si>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</si>
  <si>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</si>
  <si>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</si>
  <si>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</si>
  <si>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</si>
  <si>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</si>
  <si>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</si>
  <si>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</si>
  <si>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</si>
  <si>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</si>
  <si>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</si>
  <si>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</si>
  <si>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</si>
  <si>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</si>
  <si>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</si>
  <si>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</si>
  <si>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</si>
  <si>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</si>
  <si>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</si>
  <si>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</si>
  <si>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</si>
  <si>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</si>
  <si>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</si>
  <si>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</si>
  <si>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</si>
  <si>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</si>
  <si>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</si>
  <si>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</si>
  <si>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</si>
  <si>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</si>
  <si>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</si>
  <si>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</si>
  <si>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</si>
  <si>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</si>
  <si>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</si>
  <si>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</si>
  <si>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</si>
  <si>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</si>
  <si>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</si>
  <si>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</si>
  <si>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</si>
  <si>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</si>
  <si>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</si>
  <si>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</si>
  <si>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</si>
  <si>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</si>
  <si>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</si>
  <si>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</si>
  <si>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</si>
  <si>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</si>
  <si>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</si>
  <si>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</si>
  <si>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</si>
  <si>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</si>
  <si>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</si>
  <si>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</si>
  <si>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</si>
  <si>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</si>
  <si>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</si>
  <si>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</si>
  <si>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</si>
  <si>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</si>
  <si>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</si>
  <si>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</si>
  <si>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</si>
  <si>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</si>
  <si>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</si>
  <si>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</si>
  <si>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</si>
  <si>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</si>
  <si>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</si>
  <si>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</si>
  <si>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</si>
  <si>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</si>
  <si>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</si>
  <si>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</si>
  <si>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</si>
  <si>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</si>
  <si>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</si>
  <si>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</si>
  <si>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</si>
  <si>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</si>
  <si>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</si>
  <si>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</si>
  <si>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</si>
  <si>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</si>
  <si>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</si>
  <si>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</si>
  <si>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</si>
  <si>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</si>
  <si>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</si>
  <si>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</si>
  <si>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</si>
  <si>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</si>
  <si>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</si>
  <si>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</si>
  <si>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</si>
  <si>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</si>
  <si>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</si>
  <si>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</si>
  <si>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</si>
  <si>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</si>
  <si>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</si>
  <si>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</si>
  <si>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</si>
  <si>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</si>
  <si>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</si>
  <si>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</si>
  <si>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</si>
  <si>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</si>
  <si>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</si>
  <si>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</si>
  <si>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</si>
  <si>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</si>
  <si>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</si>
  <si>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</si>
  <si>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</si>
  <si>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</si>
  <si>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</si>
  <si>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</si>
  <si>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</si>
  <si>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</si>
  <si>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</si>
  <si>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</si>
  <si>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</si>
  <si>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</si>
  <si>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</si>
  <si>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</si>
  <si>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</si>
  <si>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</si>
  <si>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</si>
  <si>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</si>
  <si>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</si>
  <si>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</si>
  <si>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</si>
  <si>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</si>
  <si>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</si>
  <si>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</si>
  <si>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</si>
  <si>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</si>
  <si>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</si>
  <si>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</si>
  <si>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</si>
  <si>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</si>
  <si>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</si>
  <si>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</si>
  <si>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</si>
  <si>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</si>
  <si>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</si>
  <si>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</si>
  <si>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</si>
  <si>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</si>
  <si>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</si>
  <si>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</si>
  <si>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</si>
  <si>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</si>
  <si>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</si>
  <si>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</si>
  <si>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</si>
  <si>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</si>
  <si>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</si>
  <si>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</si>
  <si>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</si>
  <si>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</si>
  <si>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</si>
  <si>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</si>
  <si>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</si>
  <si>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</si>
  <si>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</si>
  <si>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</si>
  <si>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</si>
  <si>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</si>
  <si>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</si>
  <si>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</si>
  <si>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</si>
  <si>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</si>
  <si>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</si>
  <si>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</si>
  <si>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</si>
  <si>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</si>
  <si>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</si>
  <si>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</si>
  <si>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</si>
  <si>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</si>
  <si>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</si>
  <si>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</si>
  <si>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</si>
  <si>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</si>
  <si>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</si>
  <si>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</si>
  <si>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</si>
  <si>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</si>
  <si>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</si>
  <si>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</si>
  <si>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</si>
  <si>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</si>
  <si>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</si>
  <si>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</si>
  <si>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</si>
  <si>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</si>
  <si>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</si>
  <si>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</si>
  <si>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</si>
  <si>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</si>
  <si>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</si>
  <si>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</si>
  <si>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</si>
  <si>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</si>
  <si>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</si>
  <si>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</si>
  <si>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</si>
  <si>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</si>
  <si>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</si>
  <si>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</si>
  <si>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</si>
  <si>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</si>
  <si>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</si>
  <si>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</si>
  <si>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</si>
  <si>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</si>
  <si>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</si>
  <si>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</si>
  <si>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</si>
  <si>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</si>
  <si>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</si>
  <si>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</si>
  <si>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</si>
  <si>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</si>
  <si>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</si>
  <si>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</si>
  <si>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</si>
  <si>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</si>
  <si>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</si>
  <si>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</si>
  <si>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</si>
  <si>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</si>
  <si>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</si>
  <si>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</si>
  <si>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</si>
  <si>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</si>
  <si>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</si>
  <si>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</si>
  <si>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</si>
  <si>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</si>
  <si>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</si>
  <si>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</si>
  <si>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</si>
  <si>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</si>
  <si>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</si>
  <si>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</si>
  <si>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</si>
  <si>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</si>
  <si>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</si>
  <si>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</si>
  <si>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</si>
  <si>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</si>
  <si>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</si>
  <si>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</si>
  <si>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</si>
  <si>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</si>
  <si>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</si>
  <si>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</si>
  <si>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</si>
  <si>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</si>
  <si>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</si>
  <si>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</si>
  <si>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</si>
  <si>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</si>
  <si>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</si>
  <si>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</si>
  <si>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</si>
  <si>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</si>
  <si>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</si>
  <si>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</si>
  <si>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</si>
  <si>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</si>
  <si>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</si>
  <si>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</si>
  <si>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</si>
  <si>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</si>
  <si>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</si>
  <si>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</si>
  <si>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</si>
  <si>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</si>
  <si>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</si>
  <si>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</si>
  <si>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</si>
  <si>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</si>
  <si>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</si>
  <si>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</si>
  <si>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</si>
  <si>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</si>
  <si>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</si>
  <si>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</si>
  <si>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</si>
  <si>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</si>
  <si>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</si>
  <si>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</si>
  <si>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</si>
  <si>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</si>
  <si>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</si>
  <si>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</si>
  <si>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</si>
  <si>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</si>
  <si>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</si>
  <si>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</si>
  <si>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</si>
  <si>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</si>
  <si>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</si>
  <si>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</si>
  <si>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</si>
  <si>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</si>
  <si>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</si>
  <si>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</si>
  <si>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</si>
  <si>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</si>
  <si>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</si>
  <si>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</si>
  <si>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</si>
  <si>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</si>
  <si>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</si>
  <si>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</si>
  <si>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</si>
  <si>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</si>
  <si>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</si>
  <si>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</si>
  <si>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</si>
  <si>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</si>
  <si>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</si>
  <si>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</si>
  <si>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</si>
  <si>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</si>
  <si>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</si>
  <si>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</si>
  <si>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</si>
  <si>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</si>
  <si>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</si>
  <si>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</si>
  <si>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</si>
  <si>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</si>
  <si>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</si>
  <si>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</si>
  <si>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</si>
  <si>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</si>
  <si>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</si>
  <si>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</si>
  <si>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</si>
  <si>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</si>
  <si>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</si>
  <si>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</si>
  <si>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</si>
  <si>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</si>
  <si>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</si>
  <si>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</si>
  <si>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</si>
  <si>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</si>
  <si>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</si>
  <si>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</si>
  <si>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</si>
  <si>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</si>
  <si>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</si>
  <si>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</si>
  <si>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</si>
  <si>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</si>
  <si>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</si>
  <si>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</si>
  <si>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</si>
  <si>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</si>
  <si>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</si>
  <si>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</si>
  <si>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</si>
  <si>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</si>
  <si>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</si>
  <si>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</si>
  <si>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</si>
  <si>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</si>
  <si>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</si>
  <si>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</si>
  <si>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</si>
  <si>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</si>
  <si>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</si>
  <si>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</si>
  <si>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</si>
  <si>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</si>
  <si>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</si>
  <si>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</si>
  <si>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</si>
  <si>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</si>
  <si>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</si>
  <si>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</si>
  <si>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</si>
  <si>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</si>
  <si>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</si>
  <si>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</si>
  <si>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</si>
  <si>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</si>
  <si>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</si>
  <si>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</si>
  <si>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</si>
  <si>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</si>
  <si>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</si>
  <si>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</si>
  <si>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</si>
  <si>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</si>
  <si>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</si>
  <si>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</si>
  <si>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</si>
  <si>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</si>
  <si>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</si>
  <si>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</si>
  <si>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</si>
  <si>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</si>
  <si>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</si>
  <si>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</si>
  <si>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</si>
  <si>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</si>
  <si>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</si>
  <si>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</si>
  <si>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</si>
  <si>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</si>
  <si>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</si>
  <si>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</si>
  <si>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</si>
  <si>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</si>
  <si>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</si>
  <si>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</si>
  <si>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</si>
  <si>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</si>
  <si>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</si>
  <si>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</si>
  <si>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</si>
  <si>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</si>
  <si>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</si>
  <si>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</si>
  <si>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</si>
  <si>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</si>
  <si>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</si>
  <si>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</si>
  <si>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</si>
  <si>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</si>
  <si>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</si>
  <si>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</si>
  <si>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</si>
  <si>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</si>
  <si>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</si>
  <si>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</si>
  <si>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</si>
  <si>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</si>
  <si>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</si>
  <si>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</si>
  <si>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</si>
  <si>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</si>
  <si>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</si>
  <si>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</si>
  <si>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</si>
  <si>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</si>
  <si>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</si>
  <si>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</si>
  <si>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</si>
  <si>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</si>
  <si>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</si>
  <si>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</si>
  <si>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</si>
  <si>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</si>
  <si>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</si>
  <si>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</si>
  <si>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</si>
  <si>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</si>
  <si>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</si>
  <si>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</si>
  <si>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</si>
  <si>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</si>
  <si>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</si>
  <si>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</si>
  <si>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</si>
  <si>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</si>
  <si>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</si>
  <si>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</si>
  <si>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</si>
  <si>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</si>
  <si>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</si>
  <si>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</si>
  <si>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</si>
  <si>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</si>
  <si>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</si>
  <si>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</si>
  <si>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</si>
  <si>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</si>
  <si>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</si>
  <si>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</si>
  <si>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</si>
  <si>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</si>
  <si>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</si>
  <si>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</si>
  <si>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</si>
  <si>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</si>
  <si>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</si>
  <si>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</si>
  <si>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</si>
  <si>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</si>
  <si>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</si>
  <si>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</si>
  <si>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</si>
  <si>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</si>
  <si>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</si>
  <si>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</si>
  <si>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</si>
  <si>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</si>
  <si>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</si>
  <si>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</si>
  <si>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</si>
  <si>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</si>
  <si>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</si>
  <si>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</si>
  <si>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</si>
  <si>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</si>
  <si>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</si>
  <si>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</si>
  <si>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</si>
  <si>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</si>
  <si>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</si>
  <si>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</si>
  <si>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</si>
  <si>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</si>
  <si>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</si>
  <si>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</si>
  <si>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</si>
  <si>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</si>
  <si>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</si>
  <si>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</si>
  <si>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</si>
  <si>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</si>
  <si>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</si>
  <si>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</si>
  <si>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</si>
  <si>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</si>
  <si>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</si>
  <si>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</si>
  <si>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</si>
  <si>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</si>
  <si>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</si>
  <si>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</si>
  <si>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</si>
  <si>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</si>
  <si>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</si>
  <si>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</si>
  <si>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</si>
  <si>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</si>
  <si>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</si>
  <si>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</si>
  <si>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</si>
  <si>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</si>
  <si>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</si>
  <si>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</si>
  <si>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</si>
  <si>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</si>
  <si>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</si>
  <si>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</si>
  <si>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</si>
  <si>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</si>
  <si>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</si>
  <si>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</si>
  <si>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</si>
  <si>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</si>
  <si>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</si>
  <si>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</si>
  <si>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</si>
  <si>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</si>
  <si>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</si>
  <si>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</si>
  <si>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</si>
  <si>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</si>
  <si>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</si>
  <si>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</si>
  <si>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</si>
  <si>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</si>
  <si>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</si>
  <si>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</si>
  <si>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</si>
  <si>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</si>
  <si>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</si>
  <si>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</si>
  <si>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</si>
  <si>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</si>
  <si>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</si>
  <si>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</si>
  <si>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</si>
  <si>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</si>
  <si>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</si>
  <si>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</si>
  <si>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</si>
  <si>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</si>
  <si>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</si>
  <si>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</si>
  <si>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</si>
  <si>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</si>
  <si>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</si>
  <si>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</si>
  <si>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</si>
  <si>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</si>
  <si>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</si>
  <si>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</si>
  <si>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</si>
  <si>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</si>
  <si>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</si>
  <si>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</si>
  <si>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</si>
  <si>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</si>
  <si>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</si>
  <si>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</si>
  <si>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</si>
  <si>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</si>
  <si>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</si>
  <si>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</si>
  <si>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</si>
  <si>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</si>
  <si>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</si>
  <si>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</si>
  <si>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</si>
  <si>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</si>
  <si>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</si>
  <si>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</si>
  <si>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</si>
  <si>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</si>
  <si>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</si>
  <si>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</si>
  <si>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</si>
  <si>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</si>
  <si>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</si>
  <si>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</si>
  <si>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</si>
  <si>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</si>
  <si>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</si>
  <si>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</si>
  <si>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</si>
  <si>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</si>
  <si>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</si>
  <si>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</si>
  <si>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</si>
  <si>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</si>
  <si>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</si>
  <si>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</si>
  <si>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</si>
  <si>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</si>
  <si>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</si>
  <si>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</si>
  <si>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</si>
  <si>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</si>
  <si>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</si>
  <si>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</si>
  <si>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</si>
  <si>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</si>
  <si>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</si>
  <si>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</si>
  <si>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</si>
  <si>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</si>
  <si>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</si>
  <si>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</si>
  <si>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</si>
  <si>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</si>
  <si>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</si>
  <si>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</si>
  <si>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</si>
  <si>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</si>
  <si>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</si>
  <si>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</si>
  <si>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</si>
  <si>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</si>
  <si>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</si>
  <si>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</si>
  <si>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</si>
  <si>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</si>
  <si>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</si>
  <si>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</si>
  <si>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</si>
  <si>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</si>
  <si>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</si>
  <si>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</si>
  <si>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</si>
  <si>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</si>
  <si>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</si>
  <si>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</si>
  <si>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</si>
  <si>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</si>
  <si>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</si>
  <si>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</si>
  <si>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</si>
  <si>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</si>
  <si>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</si>
  <si>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</si>
  <si>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</si>
  <si>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</si>
  <si>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</si>
  <si>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</si>
  <si>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</si>
  <si>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</si>
  <si>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</si>
  <si>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</si>
  <si>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</si>
  <si>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</si>
  <si>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</si>
  <si>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</si>
  <si>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</si>
  <si>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</si>
  <si>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</si>
  <si>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</si>
  <si>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</si>
  <si>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</si>
  <si>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</si>
  <si>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</si>
  <si>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</si>
  <si>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</si>
  <si>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</si>
  <si>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</si>
  <si>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</si>
  <si>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</si>
  <si>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</si>
  <si>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</si>
  <si>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</si>
  <si>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</si>
  <si>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</si>
  <si>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</si>
  <si>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</si>
  <si>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</si>
  <si>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</si>
  <si>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</si>
  <si>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</si>
  <si>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</si>
  <si>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</si>
  <si>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</si>
  <si>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</si>
  <si>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</si>
  <si>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</si>
  <si>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</si>
  <si>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</si>
  <si>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</si>
  <si>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</si>
  <si>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</si>
  <si>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</si>
  <si>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</si>
  <si>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</si>
  <si>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</si>
  <si>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</si>
  <si>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</si>
  <si>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</si>
  <si>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</si>
  <si>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</si>
  <si>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</si>
  <si>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</si>
  <si>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</si>
  <si>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</si>
  <si>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</si>
  <si>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</si>
  <si>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</si>
  <si>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</si>
  <si>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</si>
  <si>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</si>
  <si>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</si>
  <si>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</si>
  <si>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</si>
  <si>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</si>
  <si>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</si>
  <si>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</si>
  <si>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</si>
  <si>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</si>
  <si>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</si>
  <si>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</si>
  <si>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</si>
  <si>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</si>
  <si>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</si>
  <si>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</si>
  <si>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</si>
  <si>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</si>
  <si>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</si>
  <si>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</si>
  <si>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</si>
  <si>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</si>
  <si>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</si>
  <si>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</si>
  <si>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</si>
  <si>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</si>
  <si>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</si>
  <si>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</si>
  <si>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</si>
  <si>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</si>
  <si>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</si>
  <si>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</si>
  <si>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</si>
  <si>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</si>
  <si>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</si>
  <si>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</si>
  <si>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</si>
  <si>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</si>
  <si>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</si>
  <si>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</si>
  <si>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</si>
  <si>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</si>
  <si>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</si>
  <si>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</si>
  <si>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</si>
  <si>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</si>
  <si>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</si>
  <si>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</si>
  <si>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</si>
  <si>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</si>
  <si>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</si>
  <si>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</si>
  <si>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</si>
  <si>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</si>
  <si>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</si>
  <si>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</si>
  <si>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</si>
  <si>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</si>
  <si>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</si>
  <si>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</si>
  <si>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</si>
  <si>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</si>
  <si>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</si>
  <si>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</si>
  <si>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</si>
  <si>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</si>
  <si>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</si>
  <si>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</si>
  <si>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</si>
  <si>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</si>
  <si>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</si>
  <si>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</si>
  <si>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</si>
  <si>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</si>
  <si>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</si>
  <si>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</si>
  <si>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</si>
  <si>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</si>
  <si>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</si>
  <si>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</si>
  <si>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</si>
  <si>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</si>
  <si>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</si>
  <si>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</si>
  <si>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</si>
  <si>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</si>
  <si>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</si>
  <si>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</si>
  <si>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</si>
  <si>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</si>
  <si>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</si>
  <si>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</si>
  <si>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</si>
  <si>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</si>
  <si>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</si>
  <si>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</si>
  <si>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</si>
  <si>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</si>
  <si>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</si>
  <si>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</si>
  <si>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</si>
  <si>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</si>
  <si>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</si>
  <si>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</si>
  <si>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</si>
  <si>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</si>
  <si>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</si>
  <si>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</si>
  <si>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</si>
  <si>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</si>
  <si>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</si>
  <si>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</si>
  <si>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</si>
  <si>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</si>
  <si>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</si>
  <si>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</si>
  <si>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</si>
  <si>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</si>
  <si>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</si>
  <si>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</si>
  <si>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</si>
  <si>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</si>
  <si>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</si>
  <si>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</si>
  <si>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</si>
  <si>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</si>
  <si>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</si>
  <si>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</si>
  <si>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</si>
  <si>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</si>
  <si>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</si>
  <si>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</si>
  <si>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</si>
  <si>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</si>
  <si>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</si>
  <si>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</si>
  <si>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</si>
  <si>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</si>
  <si>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</si>
  <si>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</si>
  <si>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</si>
  <si>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</si>
  <si>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</si>
  <si>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</si>
  <si>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</si>
  <si>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</si>
  <si>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</si>
  <si>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</si>
  <si>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</si>
  <si>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</si>
  <si>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</si>
  <si>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</si>
  <si>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</si>
  <si>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</si>
  <si>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</si>
  <si>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</si>
  <si>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</si>
  <si>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</si>
  <si>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</si>
  <si>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</si>
  <si>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</si>
  <si>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</si>
  <si>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</si>
  <si>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</si>
  <si>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</si>
  <si>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</si>
  <si>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</si>
  <si>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</si>
  <si>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</si>
  <si>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</si>
  <si>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</si>
  <si>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</si>
  <si>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</si>
  <si>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</si>
  <si>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</si>
  <si>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</si>
  <si>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</si>
  <si>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</si>
  <si>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</si>
  <si>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</si>
  <si>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</si>
  <si>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</si>
  <si>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</si>
  <si>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</si>
  <si>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</si>
  <si>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</si>
  <si>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</si>
  <si>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</si>
  <si>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</si>
  <si>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</si>
  <si>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</si>
  <si>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</si>
  <si>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</si>
  <si>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</si>
  <si>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</si>
  <si>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</si>
  <si>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</si>
  <si>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</si>
  <si>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</si>
  <si>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</si>
  <si>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</si>
  <si>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</si>
  <si>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</si>
  <si>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</si>
  <si>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</si>
  <si>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</si>
  <si>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</si>
  <si>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</si>
  <si>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</si>
  <si>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</si>
  <si>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</si>
  <si>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</si>
  <si>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</si>
  <si>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</si>
  <si>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</si>
  <si>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</si>
  <si>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</si>
  <si>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</si>
  <si>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</si>
  <si>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</si>
  <si>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</si>
  <si>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</si>
  <si>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</si>
  <si>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</si>
  <si>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</si>
  <si>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</si>
  <si>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</si>
  <si>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</si>
  <si>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</si>
  <si>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</si>
  <si>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</si>
  <si>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</si>
  <si>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</si>
  <si>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</si>
  <si>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</si>
  <si>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</si>
  <si>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</si>
  <si>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</si>
  <si>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</si>
  <si>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</si>
  <si>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</si>
  <si>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</si>
  <si>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</si>
  <si>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</si>
  <si>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</si>
  <si>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</si>
  <si>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</si>
  <si>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</si>
  <si>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</si>
  <si>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</si>
  <si>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</si>
  <si>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</si>
  <si>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</si>
  <si>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</si>
  <si>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</si>
  <si>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</si>
  <si>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</si>
  <si>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</si>
  <si>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</si>
  <si>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</si>
  <si>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</si>
  <si>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</si>
  <si>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</si>
  <si>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</si>
  <si>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</si>
  <si>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</si>
  <si>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</si>
  <si>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</si>
  <si>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</si>
  <si>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</si>
  <si>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</si>
  <si>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</si>
  <si>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</si>
  <si>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</si>
  <si>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</si>
  <si>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</si>
  <si>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</si>
  <si>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</si>
  <si>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</si>
  <si>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</si>
  <si>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</si>
  <si>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</si>
  <si>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</si>
  <si>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</si>
  <si>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</si>
  <si>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</si>
  <si>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</si>
  <si>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</si>
  <si>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</si>
  <si>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</si>
  <si>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</si>
  <si>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</si>
  <si>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</si>
  <si>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</si>
  <si>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</si>
  <si>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</si>
  <si>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</si>
  <si>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</si>
  <si>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</si>
  <si>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</si>
  <si>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</si>
  <si>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</si>
  <si>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</si>
  <si>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</si>
  <si>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</si>
  <si>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</si>
  <si>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</si>
  <si>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</si>
  <si>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</si>
  <si>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</si>
  <si>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</si>
  <si>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</si>
  <si>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</si>
  <si>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</si>
  <si>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</si>
  <si>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</si>
  <si>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</si>
  <si>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</si>
  <si>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</si>
  <si>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</si>
  <si>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</si>
  <si>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</si>
  <si>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</si>
  <si>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</si>
  <si>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</si>
  <si>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</si>
  <si>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</si>
  <si>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</si>
  <si>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</si>
  <si>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</si>
  <si>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</si>
  <si>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</si>
  <si>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</si>
  <si>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</si>
  <si>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</si>
  <si>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</si>
  <si>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</si>
  <si>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</si>
  <si>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</si>
  <si>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</si>
  <si>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</si>
  <si>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</si>
  <si>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</si>
  <si>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</si>
  <si>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</si>
  <si>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</si>
  <si>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</si>
  <si>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</si>
  <si>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</si>
  <si>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</si>
  <si>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</si>
  <si>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</si>
  <si>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</si>
  <si>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</si>
  <si>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</si>
  <si>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</si>
  <si>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</si>
  <si>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</si>
  <si>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</si>
  <si>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</si>
  <si>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</si>
  <si>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</si>
  <si>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</si>
  <si>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</si>
  <si>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</si>
  <si>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</si>
  <si>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</si>
  <si>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</si>
  <si>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</si>
  <si>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</si>
  <si>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</si>
  <si>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</si>
  <si>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</si>
  <si>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</si>
  <si>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</si>
  <si>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</si>
  <si>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</si>
  <si>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</si>
  <si>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</si>
  <si>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</si>
  <si>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</si>
  <si>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</si>
  <si>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</si>
  <si>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</si>
  <si>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</si>
  <si>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</si>
  <si>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</si>
  <si>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</si>
  <si>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</si>
  <si>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</si>
  <si>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</si>
  <si>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</si>
  <si>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</si>
  <si>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</si>
  <si>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</si>
  <si>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</si>
  <si>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</si>
  <si>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</si>
  <si>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</si>
  <si>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</si>
  <si>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</si>
  <si>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</si>
  <si>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</si>
  <si>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</si>
  <si>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</si>
  <si>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</si>
  <si>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</si>
  <si>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</si>
  <si>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</si>
  <si>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</si>
  <si>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</si>
  <si>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</si>
  <si>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</si>
  <si>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</si>
  <si>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</si>
  <si>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</si>
  <si>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</si>
  <si>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</si>
  <si>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</si>
  <si>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</si>
  <si>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</si>
  <si>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</si>
  <si>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</si>
  <si>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</si>
  <si>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</si>
  <si>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</si>
  <si>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</si>
  <si>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</si>
  <si>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</si>
  <si>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</si>
  <si>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</si>
  <si>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</si>
  <si>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</si>
  <si>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</si>
  <si>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</si>
  <si>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</si>
  <si>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</si>
  <si>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</si>
  <si>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</si>
  <si>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</si>
  <si>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</si>
  <si>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</si>
  <si>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</si>
  <si>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</si>
  <si>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</si>
  <si>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</si>
  <si>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</si>
  <si>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</si>
  <si>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</si>
  <si>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</si>
  <si>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</si>
  <si>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</si>
  <si>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</si>
  <si>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</si>
  <si>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</si>
  <si>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</si>
  <si>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</si>
  <si>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</si>
  <si>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</si>
  <si>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</si>
  <si>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</si>
  <si>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</si>
  <si>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</si>
  <si>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</si>
  <si>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</si>
  <si>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</si>
  <si>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</si>
  <si>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</si>
  <si>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</si>
  <si>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</si>
  <si>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</si>
  <si>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</si>
  <si>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</si>
  <si>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</si>
  <si>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</si>
  <si>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</si>
  <si>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</si>
  <si>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</si>
  <si>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</si>
  <si>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</si>
  <si>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</si>
  <si>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</si>
  <si>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</si>
  <si>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</si>
  <si>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</si>
  <si>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</si>
  <si>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</si>
  <si>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</si>
  <si>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</si>
  <si>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</si>
  <si>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</si>
  <si>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</si>
  <si>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</si>
  <si>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</si>
  <si>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</si>
  <si>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</si>
  <si>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</si>
  <si>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</si>
  <si>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</si>
  <si>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</si>
  <si>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</si>
  <si>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</si>
  <si>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</si>
  <si>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</si>
  <si>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</si>
  <si>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</si>
  <si>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</si>
  <si>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</si>
  <si>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</si>
  <si>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</si>
  <si>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</si>
  <si>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</si>
  <si>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</si>
  <si>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</si>
  <si>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</si>
  <si>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</si>
  <si>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</si>
  <si>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</si>
  <si>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</si>
  <si>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</si>
  <si>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</si>
  <si>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</si>
  <si>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</si>
  <si>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</si>
  <si>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</si>
  <si>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</si>
  <si>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</si>
  <si>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</si>
  <si>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</si>
  <si>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</si>
  <si>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</si>
  <si>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</si>
  <si>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</si>
  <si>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</si>
  <si>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</si>
  <si>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</si>
  <si>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</si>
  <si>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</si>
  <si>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</si>
  <si>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</si>
  <si>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</si>
  <si>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</si>
  <si>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</si>
  <si>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</si>
  <si>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</si>
  <si>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</si>
  <si>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</si>
  <si>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</si>
  <si>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</si>
  <si>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</si>
  <si>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</si>
  <si>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</si>
  <si>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</si>
  <si>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</si>
  <si>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</si>
  <si>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</si>
  <si>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</si>
  <si>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</si>
  <si>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</si>
  <si>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</si>
  <si>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</si>
  <si>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</si>
  <si>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</si>
  <si>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</si>
  <si>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</si>
  <si>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</si>
  <si>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</si>
  <si>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</si>
  <si>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</si>
  <si>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</si>
  <si>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</si>
  <si>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</si>
  <si>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</si>
  <si>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</si>
  <si>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</si>
  <si>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</si>
  <si>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</si>
  <si>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</si>
  <si>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</si>
  <si>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</si>
  <si>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</si>
  <si>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</si>
  <si>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</si>
  <si>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</si>
  <si>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</si>
  <si>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</si>
  <si>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</si>
  <si>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</si>
  <si>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</si>
  <si>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</si>
  <si>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</si>
  <si>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</si>
  <si>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</si>
  <si>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</si>
  <si>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</si>
  <si>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</si>
  <si>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</si>
  <si>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</si>
  <si>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</si>
  <si>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</si>
  <si>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</si>
  <si>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</si>
  <si>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</si>
  <si>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</si>
  <si>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</si>
  <si>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</si>
  <si>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</si>
  <si>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</si>
  <si>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</si>
  <si>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</si>
  <si>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</si>
  <si>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</si>
  <si>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</si>
  <si>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</si>
  <si>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</si>
  <si>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</si>
  <si>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</si>
  <si>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</si>
  <si>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</si>
  <si>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</si>
  <si>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</si>
  <si>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</si>
  <si>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</si>
  <si>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</si>
  <si>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</si>
  <si>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</si>
  <si>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</si>
  <si>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</si>
  <si>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</si>
  <si>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</si>
  <si>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</si>
  <si>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</si>
  <si>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</si>
  <si>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</si>
  <si>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</si>
  <si>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</si>
  <si>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</si>
  <si>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</si>
  <si>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</si>
  <si>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</si>
  <si>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</si>
  <si>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</si>
  <si>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</si>
  <si>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</si>
  <si>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</si>
  <si>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</si>
  <si>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</si>
  <si>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</si>
  <si>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</si>
  <si>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</si>
  <si>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</si>
  <si>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</si>
  <si>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</si>
  <si>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</si>
  <si>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</si>
  <si>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</si>
  <si>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</si>
  <si>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</si>
  <si>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</si>
  <si>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</si>
  <si>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</si>
  <si>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</si>
  <si>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</si>
  <si>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</si>
  <si>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</si>
  <si>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</si>
  <si>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</si>
  <si>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</si>
  <si>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</si>
  <si>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</si>
  <si>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</si>
  <si>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</si>
  <si>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</si>
  <si>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</si>
  <si>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</si>
  <si>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</si>
  <si>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</si>
  <si>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</si>
  <si>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</si>
  <si>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</si>
  <si>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</si>
  <si>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</si>
  <si>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</si>
  <si>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</si>
  <si>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</si>
  <si>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</si>
  <si>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</si>
  <si>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</si>
  <si>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</si>
  <si>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</si>
  <si>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</si>
  <si>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</si>
  <si>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</si>
  <si>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</si>
  <si>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</si>
  <si>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</si>
  <si>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</si>
  <si>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</si>
  <si>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</si>
  <si>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</si>
  <si>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</si>
  <si>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</si>
  <si>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</si>
  <si>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</si>
  <si>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</si>
  <si>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</si>
  <si>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</si>
  <si>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</si>
  <si>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</si>
  <si>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</si>
  <si>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</si>
  <si>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</si>
  <si>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</si>
  <si>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</si>
  <si>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</si>
  <si>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</si>
  <si>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</si>
  <si>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</si>
  <si>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</si>
  <si>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</si>
  <si>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</si>
  <si>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</si>
  <si>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</si>
  <si>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</si>
  <si>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</si>
  <si>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</si>
  <si>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</si>
  <si>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</si>
  <si>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</si>
  <si>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</si>
  <si>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</si>
  <si>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</si>
  <si>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</si>
  <si>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</si>
  <si>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</si>
  <si>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</si>
  <si>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</si>
  <si>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</si>
  <si>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</si>
  <si>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</si>
  <si>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</si>
  <si>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</si>
  <si>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</si>
  <si>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</si>
  <si>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</si>
  <si>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</si>
  <si>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</si>
  <si>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</si>
  <si>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</si>
  <si>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</si>
  <si>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</si>
  <si>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</si>
  <si>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</si>
  <si>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</si>
  <si>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</si>
  <si>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</si>
  <si>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</si>
  <si>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</si>
  <si>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</si>
  <si>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</si>
  <si>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</si>
  <si>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</si>
  <si>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</si>
  <si>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</si>
  <si>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</si>
  <si>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</si>
  <si>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</si>
  <si>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</si>
  <si>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</si>
  <si>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</si>
  <si>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</si>
  <si>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</si>
  <si>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</si>
  <si>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</si>
  <si>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</si>
  <si>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</si>
  <si>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</si>
  <si>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</si>
  <si>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</si>
  <si>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</si>
  <si>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</si>
  <si>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</si>
  <si>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</si>
  <si>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</si>
  <si>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</si>
  <si>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</si>
  <si>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</si>
  <si>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</si>
  <si>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</si>
  <si>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</si>
  <si>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</si>
  <si>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</si>
  <si>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</si>
  <si>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</si>
  <si>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</si>
  <si>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</si>
  <si>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</si>
  <si>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</si>
  <si>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</si>
  <si>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</si>
  <si>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</si>
  <si>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</si>
  <si>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</si>
  <si>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</si>
  <si>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</si>
  <si>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</si>
  <si>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</si>
  <si>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</si>
  <si>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</si>
  <si>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</si>
  <si>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</si>
  <si>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</si>
  <si>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</si>
  <si>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</si>
  <si>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</si>
  <si>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</si>
  <si>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</si>
  <si>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</si>
  <si>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</si>
  <si>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</si>
  <si>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</si>
  <si>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</si>
  <si>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</si>
  <si>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</si>
  <si>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</si>
  <si>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</si>
  <si>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</si>
  <si>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</si>
  <si>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</si>
  <si>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</si>
  <si>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</si>
  <si>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</si>
  <si>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</si>
  <si>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</si>
  <si>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</si>
  <si>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</si>
  <si>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</si>
  <si>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</si>
  <si>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</si>
  <si>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</si>
  <si>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</si>
  <si>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</si>
  <si>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</si>
  <si>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</si>
  <si>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</si>
  <si>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</si>
  <si>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</si>
  <si>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</si>
  <si>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</si>
  <si>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</si>
  <si>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</si>
  <si>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</si>
  <si>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</si>
  <si>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</si>
  <si>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</si>
  <si>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</si>
  <si>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</si>
  <si>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</si>
  <si>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</si>
  <si>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</si>
  <si>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</si>
  <si>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</si>
  <si>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</si>
  <si>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</si>
  <si>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</si>
  <si>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</si>
  <si>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</si>
  <si>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</si>
  <si>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</si>
  <si>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</si>
  <si>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</si>
  <si>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</si>
  <si>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</si>
  <si>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</si>
  <si>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</si>
  <si>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</si>
  <si>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</si>
  <si>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</si>
  <si>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</si>
  <si>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</si>
  <si>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</si>
  <si>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</si>
  <si>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</si>
  <si>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</si>
  <si>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</si>
  <si>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</si>
  <si>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</si>
  <si>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</si>
  <si>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</si>
  <si>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</si>
  <si>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</si>
  <si>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</si>
  <si>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</si>
  <si>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</si>
  <si>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</si>
  <si>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</si>
  <si>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</si>
  <si>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</si>
  <si>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</si>
  <si>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</si>
  <si>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</si>
  <si>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</si>
  <si>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</si>
  <si>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</si>
  <si>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</si>
  <si>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</si>
  <si>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</si>
  <si>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</si>
  <si>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</si>
  <si>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</si>
  <si>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</si>
  <si>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</si>
  <si>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</si>
  <si>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</si>
  <si>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</si>
  <si>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</si>
  <si>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</si>
  <si>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</si>
  <si>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</si>
  <si>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</si>
  <si>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</si>
  <si>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</si>
  <si>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</si>
  <si>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</si>
  <si>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</si>
  <si>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</si>
  <si>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</si>
  <si>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</si>
  <si>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</si>
  <si>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</si>
  <si>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</si>
  <si>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</si>
  <si>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</si>
  <si>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</si>
  <si>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</si>
  <si>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</si>
  <si>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</si>
  <si>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</si>
  <si>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</si>
  <si>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</si>
  <si>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</si>
  <si>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</si>
  <si>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</si>
  <si>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</si>
  <si>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</si>
  <si>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</si>
  <si>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</si>
  <si>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</si>
  <si>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</si>
  <si>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</si>
  <si>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</si>
  <si>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</si>
  <si>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</si>
  <si>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</si>
  <si>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</si>
  <si>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</si>
  <si>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</si>
  <si>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</si>
  <si>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</si>
  <si>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</si>
  <si>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</si>
  <si>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</si>
  <si>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</si>
  <si>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</si>
  <si>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</si>
  <si>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</si>
  <si>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</si>
  <si>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</si>
  <si>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</si>
  <si>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</si>
  <si>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</si>
  <si>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</si>
  <si>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</si>
  <si>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</si>
  <si>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</si>
  <si>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</si>
  <si>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</si>
  <si>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</si>
  <si>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</si>
  <si>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</si>
  <si>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</si>
  <si>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</si>
  <si>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</si>
  <si>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</si>
  <si>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</si>
  <si>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</si>
  <si>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</si>
  <si>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</si>
  <si>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</si>
  <si>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</si>
  <si>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</si>
  <si>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</si>
  <si>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</si>
  <si>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</si>
  <si>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</si>
  <si>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</si>
  <si>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</si>
  <si>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</si>
  <si>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</si>
  <si>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</si>
  <si>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</si>
  <si>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</si>
  <si>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</si>
  <si>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</si>
  <si>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</si>
  <si>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</si>
  <si>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</si>
  <si>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</si>
  <si>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</si>
  <si>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</si>
  <si>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</si>
  <si>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</si>
  <si>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</si>
  <si>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</si>
  <si>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</si>
  <si>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</si>
  <si>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</si>
  <si>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</si>
  <si>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</si>
  <si>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</si>
  <si>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</si>
  <si>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</si>
  <si>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</si>
  <si>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</si>
  <si>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</si>
  <si>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</si>
  <si>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</si>
  <si>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</si>
  <si>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</si>
  <si>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</si>
  <si>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</si>
  <si>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</si>
  <si>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</si>
  <si>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</si>
  <si>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</si>
  <si>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</si>
  <si>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</si>
  <si>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</si>
  <si>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</si>
  <si>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</si>
  <si>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</si>
  <si>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</si>
  <si>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</si>
  <si>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</si>
  <si>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</si>
  <si>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</si>
  <si>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</si>
  <si>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</si>
  <si>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</si>
  <si>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</si>
  <si>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</si>
  <si>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</si>
  <si>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</si>
  <si>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</si>
  <si>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</si>
  <si>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</si>
  <si>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</si>
  <si>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</si>
  <si>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</si>
  <si>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</si>
  <si>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</si>
  <si>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</si>
  <si>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</si>
  <si>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</si>
  <si>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</si>
  <si>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</si>
  <si>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</si>
  <si>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</si>
  <si>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</si>
  <si>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</si>
  <si>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</si>
  <si>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</si>
  <si>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</si>
  <si>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</si>
  <si>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</si>
  <si>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</si>
  <si>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</si>
  <si>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</si>
  <si>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</si>
  <si>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</si>
  <si>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</si>
  <si>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</si>
  <si>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</si>
  <si>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</si>
  <si>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</si>
  <si>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</si>
  <si>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</si>
  <si>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</si>
  <si>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</si>
  <si>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</si>
  <si>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</si>
  <si>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</si>
  <si>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</si>
  <si>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</si>
  <si>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</si>
  <si>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</si>
  <si>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</si>
  <si>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</si>
  <si>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</si>
  <si>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</si>
  <si>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</si>
  <si>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</si>
  <si>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</si>
  <si>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</si>
  <si>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</si>
  <si>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</si>
  <si>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</si>
  <si>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</si>
  <si>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</si>
  <si>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</si>
  <si>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</si>
  <si>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</si>
  <si>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</si>
  <si>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</si>
  <si>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</si>
  <si>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</si>
  <si>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</si>
  <si>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</si>
  <si>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</si>
  <si>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</si>
  <si>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</si>
  <si>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</si>
  <si>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</si>
  <si>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</si>
  <si>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</si>
  <si>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</si>
  <si>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</si>
  <si>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</si>
  <si>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</si>
  <si>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</si>
  <si>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</si>
  <si>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</si>
  <si>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</si>
  <si>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</si>
  <si>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</si>
  <si>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</si>
  <si>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</si>
  <si>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</si>
  <si>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</si>
  <si>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</si>
  <si>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</si>
  <si>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</si>
  <si>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</si>
  <si>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</si>
  <si>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</si>
  <si>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</si>
  <si>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</si>
  <si>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</si>
  <si>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</si>
  <si>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</si>
  <si>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</si>
  <si>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</si>
  <si>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</si>
  <si>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</si>
  <si>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</si>
  <si>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</si>
  <si>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</si>
  <si>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</si>
  <si>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</si>
  <si>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</si>
  <si>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</si>
  <si>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</si>
  <si>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</si>
  <si>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</si>
  <si>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</si>
  <si>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</si>
  <si>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</si>
  <si>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</si>
  <si>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</si>
  <si>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</si>
  <si>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</si>
  <si>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</si>
  <si>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</si>
  <si>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</si>
  <si>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</si>
  <si>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</si>
  <si>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</si>
  <si>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</si>
  <si>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</si>
  <si>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</si>
  <si>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</si>
  <si>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</si>
  <si>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</si>
  <si>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</si>
  <si>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</si>
  <si>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</si>
  <si>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</si>
  <si>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</si>
  <si>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</si>
  <si>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</si>
  <si>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</si>
  <si>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</si>
  <si>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</si>
  <si>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</si>
  <si>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</si>
  <si>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</si>
  <si>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</si>
  <si>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</si>
  <si>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</si>
  <si>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</si>
  <si>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</si>
  <si>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</si>
  <si>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</si>
  <si>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</si>
  <si>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</si>
  <si>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</si>
  <si>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</si>
  <si>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</si>
  <si>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</si>
  <si>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</si>
  <si>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</si>
  <si>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</si>
  <si>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</si>
  <si>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</si>
  <si>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</si>
  <si>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</si>
  <si>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</si>
  <si>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</si>
  <si>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</si>
  <si>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</si>
  <si>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</si>
  <si>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</si>
  <si>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</si>
  <si>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</si>
  <si>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</si>
  <si>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</si>
  <si>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</si>
  <si>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</si>
  <si>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</si>
  <si>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</si>
  <si>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</si>
  <si>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</si>
  <si>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</si>
  <si>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</si>
  <si>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</si>
  <si>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</si>
  <si>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</si>
  <si>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</si>
  <si>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</si>
  <si>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</si>
  <si>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</si>
  <si>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</si>
  <si>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</si>
  <si>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</si>
  <si>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</si>
  <si>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</si>
  <si>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</si>
  <si>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</si>
  <si>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</si>
  <si>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</si>
  <si>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</si>
  <si>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</si>
  <si>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</si>
  <si>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</si>
  <si>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</si>
  <si>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</si>
  <si>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</si>
  <si>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</si>
  <si>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</si>
  <si>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</si>
  <si>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</si>
  <si>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</si>
  <si>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</si>
  <si>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</si>
  <si>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</si>
  <si>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</si>
  <si>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</si>
  <si>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</si>
  <si>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</si>
  <si>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</si>
  <si>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</si>
  <si>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</si>
  <si>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</si>
  <si>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</si>
  <si>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</si>
  <si>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</si>
  <si>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</si>
  <si>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</si>
  <si>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</si>
  <si>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</si>
  <si>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</si>
  <si>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</si>
  <si>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</si>
  <si>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</si>
  <si>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</si>
  <si>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</si>
  <si>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</si>
  <si>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</si>
  <si>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</si>
  <si>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</si>
  <si>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</si>
  <si>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</si>
  <si>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</si>
  <si>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</si>
  <si>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</si>
  <si>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</si>
  <si>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</si>
  <si>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</si>
  <si>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</si>
  <si>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</si>
  <si>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</si>
  <si>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</si>
  <si>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</si>
  <si>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</si>
  <si>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</si>
  <si>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</si>
  <si>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</si>
  <si>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</si>
  <si>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</si>
  <si>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</si>
  <si>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</si>
  <si>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</si>
  <si>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</si>
  <si>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</si>
  <si>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</si>
  <si>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</si>
  <si>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</si>
  <si>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</si>
  <si>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</si>
  <si>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</si>
  <si>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</si>
  <si>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</si>
  <si>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</si>
  <si>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</si>
  <si>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</si>
  <si>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</si>
  <si>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</si>
  <si>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</si>
  <si>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</si>
  <si>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</si>
  <si>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</si>
  <si>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</si>
  <si>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</si>
  <si>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</si>
  <si>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</si>
  <si>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</si>
  <si>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</si>
  <si>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</si>
  <si>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</si>
  <si>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</si>
  <si>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</si>
  <si>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</si>
  <si>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</si>
  <si>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</si>
  <si>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</si>
  <si>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</si>
  <si>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</si>
  <si>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</si>
  <si>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</si>
  <si>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</si>
  <si>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</si>
  <si>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</si>
  <si>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</si>
  <si>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</si>
  <si>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</si>
  <si>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</si>
  <si>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</si>
  <si>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</si>
  <si>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</si>
  <si>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</si>
  <si>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</si>
  <si>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</si>
  <si>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</si>
  <si>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</si>
  <si>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</si>
  <si>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</si>
  <si>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</si>
  <si>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</si>
  <si>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</si>
  <si>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</si>
  <si>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</si>
  <si>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</si>
  <si>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</si>
  <si>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</si>
  <si>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</si>
  <si>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</si>
  <si>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</si>
  <si>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</si>
  <si>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</si>
  <si>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</si>
  <si>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</si>
  <si>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</si>
  <si>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</si>
  <si>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</si>
  <si>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</si>
  <si>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</si>
  <si>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</si>
  <si>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</si>
  <si>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</si>
  <si>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</si>
  <si>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</si>
  <si>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</si>
  <si>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</si>
  <si>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</si>
  <si>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</si>
  <si>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</si>
  <si>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</si>
  <si>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</si>
  <si>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</si>
  <si>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</si>
  <si>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</si>
  <si>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</si>
  <si>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</si>
  <si>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</si>
  <si>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</si>
  <si>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</si>
  <si>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</si>
  <si>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</si>
  <si>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</si>
  <si>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</si>
  <si>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</si>
  <si>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</si>
  <si>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</si>
  <si>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</si>
  <si>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</si>
  <si>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</si>
  <si>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</si>
  <si>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</si>
  <si>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</si>
  <si>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</si>
  <si>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</si>
  <si>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</si>
  <si>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</si>
  <si>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</si>
  <si>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</si>
  <si>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</si>
  <si>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</si>
  <si>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</si>
  <si>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</si>
  <si>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</si>
  <si>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</si>
  <si>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</si>
  <si>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</si>
  <si>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</si>
  <si>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</si>
  <si>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</si>
  <si>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</si>
  <si>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</si>
  <si>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</si>
  <si>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</si>
  <si>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</si>
  <si>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</si>
  <si>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</si>
  <si>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</si>
  <si>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</si>
  <si>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</si>
  <si>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</si>
  <si>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</si>
  <si>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</si>
  <si>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</si>
  <si>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</si>
  <si>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</si>
  <si>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</si>
  <si>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</si>
  <si>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</si>
  <si>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</si>
  <si>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</si>
  <si>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</si>
  <si>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</si>
  <si>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</si>
  <si>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</si>
  <si>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</si>
  <si>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</si>
  <si>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</si>
  <si>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</si>
  <si>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</si>
  <si>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</si>
  <si>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</si>
  <si>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</si>
  <si>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</si>
  <si>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</si>
  <si>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</si>
  <si>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</si>
  <si>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</si>
  <si>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</si>
  <si>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</si>
  <si>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</si>
  <si>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</si>
  <si>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</si>
  <si>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</si>
  <si>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</si>
  <si>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</si>
  <si>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</si>
  <si>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</si>
  <si>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</si>
  <si>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</si>
  <si>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</si>
  <si>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</si>
  <si>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</si>
  <si>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</si>
  <si>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</si>
  <si>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</si>
  <si>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</si>
  <si>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</si>
  <si>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</si>
  <si>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</si>
  <si>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</si>
  <si>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</si>
  <si>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</si>
  <si>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</si>
  <si>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</si>
  <si>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</si>
  <si>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</si>
  <si>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</si>
  <si>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</si>
  <si>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</si>
  <si>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</si>
  <si>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</si>
  <si>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</si>
  <si>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</si>
  <si>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</si>
  <si>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</si>
  <si>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</si>
  <si>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</si>
  <si>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</si>
  <si>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</si>
  <si>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</si>
  <si>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</si>
  <si>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</si>
  <si>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</si>
  <si>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</si>
  <si>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</si>
  <si>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</si>
  <si>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</si>
  <si>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</si>
  <si>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</si>
  <si>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</si>
  <si>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</si>
  <si>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</si>
  <si>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</si>
  <si>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</si>
  <si>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</si>
  <si>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</si>
  <si>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</si>
  <si>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</si>
  <si>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</si>
  <si>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</si>
  <si>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</si>
  <si>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</si>
  <si>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</si>
  <si>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</si>
  <si>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</si>
  <si>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</si>
  <si>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</si>
  <si>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</si>
  <si>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</si>
  <si>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</si>
  <si>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</si>
  <si>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</si>
  <si>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</si>
  <si>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</si>
  <si>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</si>
  <si>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</si>
  <si>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</si>
  <si>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</si>
  <si>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</si>
  <si>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</si>
  <si>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</si>
  <si>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</si>
  <si>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</si>
  <si>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</si>
  <si>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</si>
  <si>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</si>
  <si>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</si>
  <si>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</si>
  <si>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</si>
  <si>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</si>
  <si>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</si>
  <si>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</si>
  <si>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</si>
  <si>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</si>
  <si>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</si>
  <si>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</si>
  <si>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</si>
  <si>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</si>
  <si>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</si>
  <si>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</si>
  <si>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</si>
  <si>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</si>
  <si>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</si>
  <si>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</si>
  <si>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</si>
  <si>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</si>
  <si>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</si>
  <si>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</si>
  <si>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</si>
  <si>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</si>
  <si>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</si>
  <si>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</si>
  <si>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</si>
  <si>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</si>
  <si>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</si>
  <si>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</si>
  <si>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</si>
  <si>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</si>
  <si>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</si>
  <si>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</si>
  <si>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</si>
  <si>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</si>
  <si>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</si>
  <si>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</si>
  <si>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</si>
  <si>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</si>
  <si>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</si>
  <si>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</si>
  <si>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</si>
  <si>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</si>
  <si>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</si>
  <si>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</si>
  <si>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</si>
  <si>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</si>
  <si>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</si>
  <si>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</si>
  <si>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</si>
  <si>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</si>
  <si>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</si>
  <si>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</si>
  <si>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</si>
  <si>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</si>
  <si>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</si>
  <si>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</si>
  <si>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</si>
  <si>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</si>
  <si>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</si>
  <si>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</si>
  <si>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</si>
  <si>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</si>
  <si>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</si>
  <si>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</si>
  <si>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</si>
  <si>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</si>
  <si>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</si>
  <si>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</si>
  <si>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</si>
  <si>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</si>
  <si>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</si>
  <si>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</si>
  <si>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</si>
  <si>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</si>
  <si>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</si>
  <si>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</si>
  <si>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</si>
  <si>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</si>
  <si>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</si>
  <si>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</si>
  <si>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</si>
  <si>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</si>
  <si>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</si>
  <si>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</si>
  <si>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</si>
  <si>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</si>
  <si>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</si>
  <si>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</si>
  <si>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</si>
  <si>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</si>
  <si>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</si>
  <si>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</si>
  <si>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</si>
  <si>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</si>
  <si>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</si>
  <si>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</si>
  <si>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</si>
  <si>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</si>
  <si>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</si>
  <si>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</si>
  <si>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</si>
  <si>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</si>
  <si>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</si>
  <si>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</si>
  <si>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</si>
  <si>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</si>
  <si>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</si>
  <si>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</si>
  <si>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</si>
  <si>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</si>
  <si>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</si>
  <si>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</si>
  <si>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</si>
  <si>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</si>
  <si>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</si>
  <si>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</si>
  <si>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</si>
  <si>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</si>
  <si>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</si>
  <si>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</si>
  <si>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</si>
  <si>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</si>
  <si>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</si>
  <si>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</si>
  <si>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</si>
  <si>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</si>
  <si>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</si>
  <si>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</si>
  <si>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</si>
  <si>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</si>
  <si>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</si>
  <si>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</si>
  <si>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</si>
  <si>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</si>
  <si>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</si>
  <si>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</si>
  <si>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</si>
  <si>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</si>
  <si>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</si>
  <si>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</si>
  <si>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</si>
  <si>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</si>
  <si>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</si>
  <si>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</si>
  <si>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</si>
  <si>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</si>
  <si>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</si>
  <si>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</si>
  <si>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</si>
  <si>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</si>
  <si>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</si>
  <si>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</si>
  <si>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</si>
  <si>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</si>
  <si>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</si>
  <si>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</si>
  <si>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</si>
  <si>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</si>
  <si>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</si>
  <si>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</si>
  <si>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</si>
  <si>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</si>
  <si>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</si>
  <si>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</si>
  <si>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</si>
  <si>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</si>
  <si>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</si>
  <si>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</si>
  <si>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</si>
  <si>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</si>
  <si>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</si>
  <si>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</si>
  <si>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</si>
  <si>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</si>
  <si>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</si>
  <si>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</si>
  <si>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</si>
  <si>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</si>
  <si>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</si>
  <si>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</si>
  <si>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</si>
  <si>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</si>
  <si>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</si>
  <si>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</si>
  <si>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</si>
  <si>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</si>
  <si>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</si>
  <si>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</si>
  <si>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</si>
  <si>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</si>
  <si>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</si>
  <si>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</si>
  <si>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</si>
  <si>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</si>
  <si>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</si>
  <si>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</si>
  <si>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</si>
  <si>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</si>
  <si>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</si>
  <si>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</si>
  <si>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</si>
  <si>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</si>
  <si>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</si>
  <si>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</si>
  <si>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</si>
  <si>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</si>
  <si>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</si>
  <si>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</si>
  <si>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</si>
  <si>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</si>
  <si>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</si>
  <si>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</si>
  <si>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</si>
  <si>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</si>
  <si>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</si>
  <si>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</si>
  <si>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</si>
  <si>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</si>
  <si>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</si>
  <si>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</si>
  <si>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</si>
  <si>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</si>
  <si>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</si>
  <si>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</si>
  <si>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</si>
  <si>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</si>
  <si>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</si>
  <si>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</si>
  <si>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</si>
  <si>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</si>
  <si>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</si>
  <si>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</si>
  <si>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</si>
  <si>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</si>
  <si>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</si>
  <si>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</si>
  <si>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</si>
  <si>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</si>
  <si>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</si>
  <si>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</si>
  <si>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</si>
  <si>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</si>
  <si>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</si>
  <si>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</si>
  <si>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</si>
  <si>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</si>
  <si>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</si>
  <si>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</si>
  <si>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</si>
  <si>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</si>
  <si>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</si>
  <si>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</si>
  <si>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</si>
  <si>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</si>
  <si>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</si>
  <si>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</si>
  <si>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</si>
  <si>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</si>
  <si>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</si>
  <si>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</si>
  <si>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</si>
  <si>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</si>
  <si>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</si>
  <si>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</si>
  <si>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</si>
  <si>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</si>
  <si>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</si>
  <si>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</si>
  <si>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</si>
  <si>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</si>
  <si>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</si>
  <si>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</si>
  <si>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</si>
  <si>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</si>
  <si>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</si>
  <si>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</si>
  <si>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</si>
  <si>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</si>
  <si>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</si>
  <si>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</si>
  <si>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</si>
  <si>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</si>
  <si>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</si>
  <si>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</si>
  <si>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</si>
  <si>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</si>
  <si>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</si>
  <si>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</si>
  <si>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</si>
  <si>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</si>
  <si>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</si>
  <si>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</si>
  <si>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</si>
  <si>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</si>
  <si>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</si>
  <si>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</si>
  <si>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</si>
  <si>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</si>
  <si>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</si>
  <si>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</si>
  <si>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</si>
  <si>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</si>
  <si>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</si>
  <si>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</si>
  <si>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</si>
  <si>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</si>
  <si>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</si>
  <si>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</si>
  <si>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</si>
  <si>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</si>
  <si>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</si>
  <si>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</si>
  <si>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</si>
  <si>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</si>
  <si>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</si>
  <si>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</si>
  <si>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</si>
  <si>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</si>
  <si>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</si>
  <si>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</si>
  <si>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</si>
  <si>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</si>
  <si>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</si>
  <si>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</si>
  <si>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</si>
  <si>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</si>
  <si>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</si>
  <si>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</si>
  <si>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</si>
  <si>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</si>
  <si>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</si>
  <si>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</si>
  <si>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</si>
  <si>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</si>
  <si>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</si>
  <si>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</si>
  <si>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</si>
  <si>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</si>
  <si>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</si>
  <si>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</si>
  <si>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</si>
  <si>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</si>
  <si>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</si>
  <si>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</si>
  <si>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</si>
  <si>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</si>
  <si>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</si>
  <si>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</si>
  <si>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</si>
  <si>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</si>
  <si>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</si>
  <si>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</si>
  <si>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</si>
  <si>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</si>
  <si>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</si>
  <si>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</si>
  <si>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</si>
  <si>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</si>
  <si>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</si>
  <si>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</si>
  <si>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</si>
  <si>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</si>
  <si>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</si>
  <si>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</si>
  <si>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</si>
  <si>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</si>
  <si>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</si>
  <si>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</si>
  <si>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</si>
  <si>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</si>
  <si>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</si>
  <si>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</si>
  <si>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</si>
  <si>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</si>
  <si>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</si>
  <si>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</si>
  <si>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</si>
  <si>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</si>
  <si>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</si>
  <si>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</si>
  <si>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</si>
  <si>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</si>
  <si>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</si>
  <si>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</si>
  <si>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</si>
  <si>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</si>
  <si>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</si>
  <si>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</si>
  <si>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</si>
  <si>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</si>
  <si>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</si>
  <si>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</si>
  <si>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</si>
  <si>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</si>
  <si>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</si>
  <si>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</si>
  <si>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</si>
  <si>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</si>
  <si>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</si>
  <si>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</si>
  <si>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</si>
  <si>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</si>
  <si>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</si>
  <si>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</si>
  <si>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</si>
  <si>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</si>
  <si>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</si>
  <si>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</si>
  <si>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</si>
  <si>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</si>
  <si>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</si>
  <si>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</si>
  <si>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</si>
  <si>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</si>
  <si>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</si>
  <si>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</si>
  <si>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</si>
  <si>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</si>
  <si>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</si>
  <si>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</si>
  <si>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</si>
  <si>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</si>
  <si>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</si>
  <si>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</si>
  <si>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</si>
  <si>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</si>
  <si>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</si>
  <si>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</si>
  <si>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</si>
  <si>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</si>
  <si>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</si>
  <si>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</si>
  <si>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</si>
  <si>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</si>
  <si>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</si>
  <si>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</si>
  <si>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</si>
  <si>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</si>
  <si>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</si>
  <si>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</si>
  <si>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</si>
  <si>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</si>
  <si>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</si>
  <si>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</si>
  <si>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</si>
  <si>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</si>
  <si>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</si>
  <si>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</si>
  <si>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</si>
  <si>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</si>
  <si>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</si>
  <si>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</si>
  <si>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</si>
  <si>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</si>
  <si>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</si>
  <si>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</si>
  <si>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</si>
  <si>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</si>
  <si>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</si>
  <si>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</si>
  <si>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</si>
  <si>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</si>
  <si>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</si>
  <si>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</si>
  <si>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</si>
  <si>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</si>
  <si>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</si>
  <si>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</si>
  <si>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</si>
  <si>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</si>
  <si>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</si>
  <si>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</si>
  <si>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</si>
  <si>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</si>
  <si>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</si>
  <si>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</si>
  <si>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</si>
  <si>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</si>
  <si>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</si>
  <si>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</si>
  <si>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</si>
  <si>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</si>
  <si>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</si>
  <si>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</si>
  <si>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</si>
  <si>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</si>
  <si>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</si>
  <si>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</si>
  <si>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</si>
  <si>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</si>
  <si>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</si>
  <si>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</si>
  <si>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</si>
  <si>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</si>
  <si>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</si>
  <si>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</si>
  <si>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</si>
  <si>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</si>
  <si>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</si>
  <si>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</si>
  <si>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</si>
  <si>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</si>
  <si>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</si>
  <si>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</si>
  <si>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</si>
  <si>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</si>
  <si>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</si>
  <si>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</si>
  <si>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</si>
  <si>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</si>
  <si>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</si>
  <si>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</si>
  <si>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</si>
  <si>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</si>
  <si>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</si>
  <si>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</si>
  <si>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</si>
  <si>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</si>
  <si>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</si>
  <si>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</si>
  <si>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</si>
  <si>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</si>
  <si>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</si>
  <si>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</si>
  <si>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</si>
  <si>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</si>
  <si>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</si>
  <si>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</si>
  <si>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</si>
  <si>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</si>
  <si>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</si>
  <si>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</si>
  <si>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</si>
  <si>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</si>
  <si>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</si>
  <si>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</si>
  <si>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</si>
  <si>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</si>
  <si>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</si>
  <si>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</si>
  <si>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</si>
  <si>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</si>
  <si>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</si>
  <si>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</si>
  <si>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</si>
  <si>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</si>
  <si>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</si>
  <si>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</si>
  <si>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</si>
  <si>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</si>
  <si>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</si>
  <si>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</si>
  <si>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</si>
  <si>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</si>
  <si>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</si>
  <si>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</si>
  <si>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</si>
  <si>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</si>
  <si>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</si>
  <si>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</si>
  <si>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</si>
  <si>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</si>
  <si>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</si>
  <si>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</si>
  <si>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</si>
  <si>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</si>
  <si>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</si>
  <si>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</si>
  <si>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</si>
  <si>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</si>
  <si>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</si>
  <si>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</si>
  <si>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</si>
  <si>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</si>
  <si>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</si>
  <si>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</si>
  <si>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</si>
  <si>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</si>
  <si>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</si>
  <si>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</si>
  <si>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</si>
  <si>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</si>
  <si>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</si>
  <si>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</si>
  <si>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</si>
  <si>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</si>
  <si>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</si>
  <si>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</si>
  <si>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</si>
  <si>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</si>
  <si>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</si>
  <si>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</si>
  <si>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</si>
  <si>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</si>
  <si>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</si>
  <si>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</si>
  <si>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</si>
  <si>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</si>
  <si>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</si>
  <si>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</si>
  <si>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</si>
  <si>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</si>
  <si>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</si>
  <si>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</si>
  <si>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</si>
  <si>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</si>
  <si>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</si>
  <si>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</si>
  <si>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</si>
  <si>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</si>
  <si>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</si>
  <si>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</si>
  <si>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</si>
  <si>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</si>
  <si>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</si>
  <si>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</si>
  <si>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</si>
  <si>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</si>
  <si>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</si>
  <si>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</si>
  <si>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</si>
  <si>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</si>
  <si>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</si>
  <si>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</si>
  <si>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</si>
  <si>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</si>
  <si>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</si>
  <si>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</si>
  <si>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</si>
  <si>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</si>
  <si>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</si>
  <si>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</si>
  <si>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</si>
  <si>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</si>
  <si>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</si>
  <si>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</si>
  <si>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</si>
  <si>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</si>
  <si>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</si>
  <si>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</si>
  <si>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</si>
  <si>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</si>
  <si>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</si>
  <si>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</si>
  <si>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</si>
  <si>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</si>
  <si>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</si>
  <si>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</si>
  <si>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</si>
  <si>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</si>
  <si>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</si>
  <si>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</si>
  <si>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</si>
  <si>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</si>
  <si>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</si>
  <si>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</si>
  <si>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</si>
  <si>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</si>
  <si>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</si>
  <si>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</si>
  <si>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</si>
  <si>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</si>
  <si>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</si>
  <si>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</si>
  <si>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</si>
  <si>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</si>
  <si>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</si>
  <si>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</si>
  <si>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</si>
  <si>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</si>
  <si>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</si>
  <si>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</si>
  <si>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</si>
  <si>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</si>
  <si>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</si>
  <si>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</si>
  <si>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</si>
  <si>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</si>
  <si>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</si>
  <si>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</si>
  <si>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</si>
  <si>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</si>
  <si>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</si>
  <si>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</si>
  <si>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</si>
  <si>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</si>
  <si>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</si>
  <si>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</si>
  <si>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</si>
  <si>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</si>
  <si>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</si>
  <si>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</si>
  <si>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</si>
  <si>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</si>
  <si>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</si>
  <si>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</si>
  <si>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</si>
  <si>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</si>
  <si>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</si>
  <si>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</si>
  <si>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</si>
  <si>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</si>
  <si>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</si>
  <si>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</si>
  <si>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</si>
  <si>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</si>
  <si>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</si>
  <si>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</si>
  <si>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</si>
  <si>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</si>
  <si>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</si>
  <si>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</si>
  <si>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</si>
  <si>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</si>
  <si>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</si>
  <si>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</si>
  <si>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</si>
  <si>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</si>
  <si>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</si>
  <si>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</si>
  <si>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</si>
  <si>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</si>
  <si>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</si>
  <si>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</si>
  <si>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</si>
  <si>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</si>
  <si>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</si>
  <si>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</si>
  <si>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</si>
  <si>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</si>
  <si>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</si>
  <si>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</si>
  <si>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</si>
  <si>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</si>
  <si>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</si>
  <si>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</si>
  <si>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</si>
  <si>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</si>
  <si>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</si>
  <si>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</si>
  <si>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</si>
  <si>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</si>
  <si>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</si>
  <si>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</si>
  <si>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</si>
  <si>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</si>
  <si>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</si>
  <si>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</si>
  <si>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</si>
  <si>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</si>
  <si>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</si>
  <si>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</si>
  <si>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</si>
  <si>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</si>
  <si>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</si>
  <si>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</si>
  <si>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</si>
  <si>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</si>
  <si>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</si>
  <si>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</si>
  <si>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</si>
  <si>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</si>
  <si>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</si>
  <si>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</si>
  <si>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</si>
  <si>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</si>
  <si>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</si>
  <si>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</si>
  <si>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</si>
  <si>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</si>
  <si>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</si>
  <si>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</si>
  <si>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</si>
  <si>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</si>
  <si>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</si>
  <si>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</si>
  <si>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</si>
  <si>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</si>
  <si>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</si>
  <si>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</si>
  <si>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</si>
  <si>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</si>
  <si>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</si>
  <si>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</si>
  <si>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</si>
  <si>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</si>
  <si>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</si>
  <si>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</si>
  <si>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</si>
  <si>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</si>
  <si>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</si>
  <si>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</si>
  <si>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</si>
  <si>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</si>
  <si>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</si>
  <si>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</si>
  <si>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</si>
  <si>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</si>
  <si>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</si>
  <si>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</si>
  <si>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</si>
  <si>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</si>
  <si>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</si>
  <si>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</si>
  <si>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</si>
  <si>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</si>
  <si>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</si>
  <si>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</si>
  <si>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</si>
  <si>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</si>
  <si>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</si>
  <si>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</si>
  <si>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</si>
  <si>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</si>
  <si>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</si>
  <si>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</si>
  <si>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</si>
  <si>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</si>
  <si>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</si>
  <si>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</si>
  <si>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</si>
  <si>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</si>
  <si>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</si>
  <si>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</si>
  <si>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</si>
  <si>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</si>
  <si>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</si>
  <si>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</si>
  <si>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</si>
  <si>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</si>
  <si>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</si>
  <si>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</si>
  <si>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</si>
  <si>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</si>
  <si>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</si>
  <si>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</si>
  <si>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</si>
  <si>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</si>
  <si>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</si>
  <si>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</si>
  <si>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</si>
  <si>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</si>
  <si>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</si>
  <si>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</si>
  <si>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</si>
  <si>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</si>
  <si>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</si>
  <si>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</si>
  <si>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</si>
  <si>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</si>
  <si>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</si>
  <si>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</si>
  <si>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</si>
  <si>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</si>
  <si>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</si>
  <si>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</si>
  <si>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</si>
  <si>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</si>
  <si>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</si>
  <si>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</si>
  <si>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</si>
  <si>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</si>
  <si>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</si>
  <si>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</si>
  <si>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</si>
  <si>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</si>
  <si>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</si>
  <si>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</si>
  <si>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</si>
  <si>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</si>
  <si>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</si>
  <si>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</si>
  <si>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</si>
  <si>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</si>
  <si>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</si>
  <si>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</si>
  <si>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</si>
  <si>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</si>
  <si>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</si>
  <si>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</si>
  <si>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</si>
  <si>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</si>
  <si>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</si>
  <si>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</si>
  <si>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</si>
  <si>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</si>
  <si>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</si>
  <si>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</si>
  <si>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</si>
  <si>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</si>
  <si>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</si>
  <si>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</si>
  <si>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</si>
  <si>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</si>
  <si>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</si>
  <si>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</si>
  <si>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</si>
  <si>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</si>
  <si>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</si>
  <si>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</si>
  <si>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</si>
  <si>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</si>
  <si>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</si>
  <si>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</si>
  <si>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</si>
  <si>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</si>
  <si>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</si>
  <si>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</si>
  <si>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</si>
  <si>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</si>
  <si>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</si>
  <si>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</si>
  <si>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</si>
  <si>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</si>
  <si>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</si>
  <si>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</si>
  <si>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</si>
  <si>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</si>
  <si>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</si>
  <si>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</si>
  <si>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</si>
  <si>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</si>
  <si>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</si>
  <si>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</si>
  <si>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</si>
  <si>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</si>
  <si>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</si>
  <si>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</si>
  <si>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</si>
  <si>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</si>
  <si>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</si>
  <si>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</si>
  <si>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</si>
  <si>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</si>
  <si>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</si>
  <si>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</si>
  <si>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</si>
  <si>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</si>
  <si>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</si>
  <si>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</si>
  <si>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</si>
  <si>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</si>
  <si>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</si>
  <si>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</si>
  <si>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</si>
  <si>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</si>
  <si>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</si>
  <si>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</si>
  <si>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</si>
  <si>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</si>
  <si>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</si>
  <si>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</si>
  <si>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</si>
  <si>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</si>
  <si>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</si>
  <si>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</si>
  <si>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</si>
  <si>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</si>
  <si>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</si>
  <si>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</si>
  <si>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</si>
  <si>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</si>
  <si>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</si>
  <si>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</si>
  <si>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</si>
  <si>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</si>
  <si>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</si>
  <si>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</si>
  <si>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</si>
  <si>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</si>
  <si>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</si>
  <si>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</si>
  <si>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</si>
  <si>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</si>
  <si>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</si>
  <si>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</si>
  <si>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</si>
  <si>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</si>
  <si>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</si>
  <si>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</si>
  <si>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</si>
  <si>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</si>
  <si>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</si>
  <si>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</si>
  <si>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</si>
  <si>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</si>
  <si>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</si>
  <si>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</si>
  <si>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</si>
  <si>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</si>
  <si>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</si>
  <si>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</si>
  <si>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</si>
  <si>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</si>
  <si>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</si>
  <si>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</si>
  <si>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</si>
  <si>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</si>
  <si>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</si>
  <si>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</si>
  <si>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</si>
  <si>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</si>
  <si>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</si>
  <si>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</si>
  <si>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</si>
  <si>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</si>
  <si>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</si>
  <si>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</si>
  <si>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</si>
  <si>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</si>
  <si>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</si>
  <si>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</si>
  <si>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</si>
  <si>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</si>
  <si>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</si>
  <si>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</si>
  <si>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</si>
  <si>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</si>
  <si>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</si>
  <si>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</si>
  <si>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</si>
  <si>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</si>
  <si>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</si>
  <si>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</si>
  <si>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</si>
  <si>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</si>
  <si>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</si>
  <si>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</si>
  <si>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</si>
  <si>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</si>
  <si>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</si>
  <si>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</si>
  <si>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</si>
  <si>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</si>
  <si>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</si>
  <si>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</si>
  <si>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</si>
  <si>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</si>
  <si>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</si>
  <si>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</si>
  <si>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</si>
  <si>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</si>
  <si>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</si>
  <si>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</si>
  <si>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</si>
  <si>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</si>
  <si>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</si>
  <si>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</si>
  <si>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</si>
  <si>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</si>
  <si>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</si>
  <si>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</si>
  <si>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</si>
  <si>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</si>
  <si>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</si>
  <si>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</si>
  <si>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</si>
  <si>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</si>
  <si>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</si>
  <si>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</si>
  <si>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</si>
  <si>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</si>
  <si>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</si>
  <si>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</si>
  <si>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</si>
  <si>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</si>
  <si>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</si>
  <si>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</si>
  <si>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</si>
  <si>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</si>
  <si>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</si>
  <si>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</si>
  <si>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</si>
  <si>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</si>
  <si>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</si>
  <si>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</si>
  <si>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</si>
  <si>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</si>
  <si>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</si>
  <si>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</si>
  <si>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</si>
  <si>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</si>
  <si>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</si>
  <si>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</si>
  <si>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</si>
  <si>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</si>
  <si>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</si>
  <si>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</si>
  <si>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</si>
  <si>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</si>
  <si>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</si>
  <si>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</si>
  <si>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</si>
  <si>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</si>
  <si>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</si>
  <si>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</si>
  <si>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</si>
  <si>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</si>
  <si>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</si>
  <si>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</si>
  <si>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</si>
  <si>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</si>
  <si>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</si>
  <si>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</si>
  <si>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</si>
  <si>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</si>
  <si>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</si>
  <si>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</si>
  <si>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</si>
  <si>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</si>
  <si>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</si>
  <si>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</si>
  <si>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</si>
  <si>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</si>
  <si>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</si>
  <si>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</si>
  <si>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</si>
  <si>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</si>
  <si>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</si>
  <si>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</si>
  <si>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</si>
  <si>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</si>
  <si>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</si>
  <si>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</si>
  <si>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</si>
  <si>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</si>
  <si>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</si>
  <si>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</si>
  <si>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</si>
  <si>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</si>
  <si>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</si>
  <si>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</si>
  <si>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</si>
  <si>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</si>
  <si>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</si>
  <si>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</si>
  <si>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</si>
  <si>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</si>
  <si>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</si>
  <si>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</si>
  <si>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</si>
  <si>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</si>
  <si>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</si>
  <si>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</si>
  <si>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</si>
  <si>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</si>
  <si>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</si>
  <si>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</si>
  <si>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</si>
  <si>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</si>
  <si>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</si>
  <si>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</si>
  <si>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</si>
  <si>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</si>
  <si>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</si>
  <si>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</si>
  <si>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</si>
  <si>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</si>
  <si>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</si>
  <si>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</si>
  <si>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</si>
  <si>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</si>
  <si>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</si>
  <si>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</si>
  <si>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</si>
  <si>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</si>
  <si>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</si>
  <si>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</si>
  <si>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</si>
  <si>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</si>
  <si>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</si>
  <si>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</si>
  <si>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</si>
  <si>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</si>
  <si>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</si>
  <si>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</si>
  <si>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</si>
  <si>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</si>
  <si>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</si>
  <si>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</si>
  <si>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</si>
  <si>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</si>
  <si>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</si>
  <si>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</si>
  <si>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</si>
  <si>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</si>
  <si>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</si>
  <si>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</si>
  <si>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</si>
  <si>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</si>
  <si>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</si>
  <si>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</si>
  <si>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</si>
  <si>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</si>
  <si>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</si>
  <si>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</si>
  <si>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</si>
  <si>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</si>
  <si>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</si>
  <si>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</si>
  <si>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</si>
  <si>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</si>
  <si>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</si>
  <si>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</si>
  <si>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</si>
  <si>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</si>
  <si>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</si>
  <si>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</si>
  <si>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</si>
  <si>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</si>
  <si>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</si>
  <si>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</si>
  <si>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</si>
  <si>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</si>
  <si>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</si>
  <si>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</si>
  <si>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</si>
  <si>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</si>
  <si>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</si>
  <si>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</si>
  <si>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</si>
  <si>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</si>
  <si>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</si>
  <si>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</si>
  <si>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</si>
  <si>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</si>
  <si>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</si>
  <si>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</si>
  <si>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</si>
  <si>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</si>
  <si>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</si>
  <si>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</si>
  <si>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</si>
  <si>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</si>
  <si>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</si>
  <si>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</si>
  <si>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</si>
  <si>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</si>
  <si>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</si>
  <si>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</si>
  <si>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</si>
  <si>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</si>
  <si>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</si>
  <si>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</si>
  <si>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</si>
  <si>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</si>
  <si>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</si>
  <si>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</si>
  <si>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</si>
  <si>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</si>
  <si>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</si>
  <si>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</si>
  <si>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</si>
  <si>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</si>
  <si>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</si>
  <si>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</si>
  <si>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</si>
  <si>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</si>
  <si>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</si>
  <si>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</si>
  <si>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</si>
  <si>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</si>
  <si>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</si>
  <si>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</si>
  <si>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</si>
  <si>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</si>
  <si>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</si>
  <si>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</si>
  <si>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</si>
  <si>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</si>
  <si>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</si>
  <si>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</si>
  <si>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</si>
  <si>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</si>
  <si>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</si>
  <si>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</si>
  <si>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</si>
  <si>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</si>
  <si>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</si>
  <si>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</si>
  <si>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</si>
  <si>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</si>
  <si>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</si>
  <si>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</si>
  <si>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</si>
  <si>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</si>
  <si>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</si>
  <si>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</si>
  <si>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</si>
  <si>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</si>
  <si>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</si>
  <si>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</si>
  <si>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</si>
  <si>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</si>
  <si>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</si>
  <si>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</si>
  <si>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</si>
  <si>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</si>
  <si>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</si>
  <si>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</si>
  <si>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</si>
  <si>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</si>
  <si>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</si>
  <si>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</si>
  <si>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</si>
  <si>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</si>
  <si>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</si>
  <si>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</si>
  <si>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</si>
  <si>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</si>
  <si>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</si>
  <si>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</si>
  <si>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</si>
  <si>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</si>
  <si>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</si>
  <si>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</si>
  <si>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</si>
  <si>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</si>
  <si>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</si>
  <si>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</si>
  <si>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</si>
  <si>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</si>
  <si>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</si>
  <si>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</si>
  <si>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</si>
  <si>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</si>
  <si>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</si>
  <si>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</si>
  <si>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</si>
  <si>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</si>
  <si>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</si>
  <si>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</si>
  <si>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</si>
  <si>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</si>
  <si>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</si>
  <si>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</si>
  <si>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</si>
  <si>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</si>
  <si>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</si>
  <si>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</si>
  <si>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</si>
  <si>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</si>
  <si>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</si>
  <si>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</si>
  <si>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</si>
  <si>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</si>
  <si>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</si>
  <si>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</si>
  <si>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</si>
  <si>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</si>
  <si>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</si>
  <si>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</si>
  <si>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</si>
  <si>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</si>
  <si>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</si>
  <si>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</si>
  <si>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</si>
  <si>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</si>
  <si>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</si>
  <si>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</si>
  <si>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</si>
  <si>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</si>
  <si>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</si>
  <si>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</si>
  <si>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</si>
  <si>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</si>
  <si>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</si>
  <si>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</si>
  <si>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</si>
  <si>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</si>
  <si>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</si>
  <si>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</si>
  <si>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</si>
  <si>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</si>
  <si>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</si>
  <si>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</si>
  <si>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</si>
  <si>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</si>
  <si>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</si>
  <si>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</si>
  <si>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</si>
  <si>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</si>
  <si>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</si>
  <si>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</si>
  <si>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</si>
  <si>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</si>
  <si>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</si>
  <si>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</si>
  <si>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</si>
  <si>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</si>
  <si>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</si>
  <si>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</si>
  <si>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</si>
  <si>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</si>
  <si>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</si>
  <si>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</si>
  <si>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</si>
  <si>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</si>
  <si>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</si>
  <si>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</si>
  <si>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</si>
  <si>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</si>
  <si>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</si>
  <si>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</si>
  <si>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</si>
  <si>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</si>
  <si>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</si>
  <si>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</si>
  <si>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</si>
  <si>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</si>
  <si>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</si>
  <si>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</si>
  <si>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</si>
  <si>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</si>
  <si>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</si>
  <si>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</si>
  <si>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</si>
  <si>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</si>
  <si>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</si>
  <si>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</si>
  <si>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</si>
  <si>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</si>
  <si>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</si>
  <si>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</si>
  <si>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</si>
  <si>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</si>
  <si>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</si>
  <si>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</si>
  <si>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</si>
  <si>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</si>
  <si>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</si>
  <si>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</si>
  <si>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</si>
  <si>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</si>
  <si>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</si>
  <si>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</si>
  <si>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</si>
  <si>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</si>
  <si>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</si>
  <si>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</si>
  <si>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</si>
  <si>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</si>
  <si>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</si>
  <si>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</si>
  <si>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</si>
  <si>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</si>
  <si>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</si>
  <si>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</si>
  <si>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</si>
  <si>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</si>
  <si>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</si>
  <si>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</si>
  <si>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</si>
  <si>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</si>
  <si>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</si>
  <si>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</si>
  <si>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</si>
  <si>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</si>
  <si>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</si>
  <si>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</si>
  <si>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</si>
  <si>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</si>
  <si>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</si>
  <si>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</si>
  <si>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</si>
  <si>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</si>
  <si>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</si>
  <si>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</si>
  <si>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</si>
  <si>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</si>
  <si>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</si>
  <si>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</si>
  <si>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</si>
  <si>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</si>
  <si>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</si>
  <si>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</si>
  <si>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</si>
  <si>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</si>
  <si>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</si>
  <si>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</si>
  <si>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</si>
  <si>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</si>
  <si>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</si>
  <si>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</si>
  <si>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</si>
  <si>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</si>
  <si>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</si>
  <si>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</si>
  <si>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</si>
  <si>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</si>
  <si>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</si>
  <si>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</si>
  <si>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</si>
  <si>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</si>
  <si>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</si>
  <si>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</si>
  <si>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</si>
  <si>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</si>
  <si>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</si>
  <si>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</si>
  <si>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</si>
  <si>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</si>
  <si>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</si>
  <si>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</si>
  <si>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</si>
  <si>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</si>
  <si>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</si>
  <si>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</si>
  <si>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</si>
  <si>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</si>
  <si>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</si>
  <si>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</si>
  <si>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</si>
  <si>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</si>
  <si>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</si>
  <si>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</si>
  <si>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</si>
  <si>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</si>
  <si>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</si>
  <si>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</si>
  <si>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</si>
  <si>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</si>
  <si>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</si>
  <si>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</si>
  <si>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</si>
  <si>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</si>
  <si>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</si>
  <si>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</si>
  <si>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</si>
  <si>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</si>
  <si>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</si>
  <si>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</si>
  <si>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</si>
  <si>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</si>
  <si>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</si>
  <si>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</si>
  <si>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</si>
  <si>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</si>
  <si>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</si>
  <si>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</si>
  <si>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</si>
  <si>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</si>
  <si>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</si>
  <si>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</si>
  <si>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</si>
  <si>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</si>
  <si>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</si>
  <si>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</si>
  <si>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</si>
  <si>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</si>
  <si>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</si>
  <si>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</si>
  <si>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</si>
  <si>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</si>
  <si>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</si>
  <si>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</si>
  <si>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</si>
  <si>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</si>
  <si>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</si>
  <si>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</si>
  <si>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</si>
  <si>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</si>
  <si>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</si>
  <si>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</si>
  <si>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</si>
  <si>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</si>
  <si>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</si>
  <si>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</si>
  <si>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</si>
  <si>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</si>
  <si>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</si>
  <si>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</si>
  <si>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</si>
  <si>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</si>
  <si>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</si>
  <si>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</si>
  <si>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</si>
  <si>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</si>
  <si>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</si>
  <si>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</si>
  <si>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</si>
  <si>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</si>
  <si>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</si>
  <si>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</si>
  <si>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</si>
  <si>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</si>
  <si>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</si>
  <si>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</si>
  <si>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</si>
  <si>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</si>
  <si>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</si>
  <si>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</si>
  <si>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</si>
  <si>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</si>
  <si>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</si>
  <si>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</si>
  <si>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</si>
  <si>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</si>
  <si>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</si>
  <si>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</si>
  <si>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</si>
  <si>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</si>
  <si>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</si>
  <si>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</si>
  <si>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</si>
  <si>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</si>
  <si>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</si>
  <si>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</si>
  <si>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</si>
  <si>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</si>
  <si>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</si>
  <si>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</si>
  <si>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</si>
  <si>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</si>
  <si>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</si>
  <si>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</si>
  <si>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</si>
  <si>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</si>
  <si>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</si>
  <si>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</si>
  <si>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</si>
  <si>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</si>
  <si>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</si>
  <si>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</si>
  <si>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</si>
  <si>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</si>
  <si>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</si>
  <si>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</si>
  <si>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</si>
  <si>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</si>
  <si>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</si>
  <si>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</si>
  <si>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</si>
  <si>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</si>
  <si>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</si>
  <si>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</si>
  <si>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</si>
  <si>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</si>
  <si>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</si>
  <si>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</si>
  <si>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</si>
  <si>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</si>
  <si>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</si>
  <si>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</si>
  <si>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</si>
  <si>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</si>
  <si>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</si>
  <si>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</si>
  <si>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</si>
  <si>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</si>
  <si>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</si>
  <si>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</si>
  <si>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</si>
  <si>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</si>
  <si>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</si>
  <si>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</si>
  <si>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</si>
  <si>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</si>
  <si>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</si>
  <si>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</si>
  <si>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</si>
  <si>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</si>
  <si>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</si>
  <si>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</si>
  <si>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</si>
  <si>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</si>
  <si>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</si>
  <si>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</si>
  <si>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</si>
  <si>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</si>
  <si>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</si>
  <si>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</si>
  <si>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</si>
  <si>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</si>
  <si>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</si>
  <si>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</si>
  <si>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</si>
  <si>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</si>
  <si>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</si>
  <si>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</si>
  <si>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</si>
  <si>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</si>
  <si>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</si>
  <si>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</si>
  <si>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</si>
  <si>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</si>
  <si>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</si>
  <si>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</si>
  <si>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</si>
  <si>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</si>
  <si>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</si>
  <si>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</si>
  <si>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</si>
  <si>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</si>
  <si>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</si>
  <si>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</si>
  <si>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</si>
  <si>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</si>
  <si>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</si>
  <si>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</si>
  <si>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</si>
  <si>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</si>
  <si>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</si>
  <si>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</si>
  <si>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</si>
  <si>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</si>
  <si>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</si>
  <si>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</si>
  <si>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</si>
  <si>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</si>
  <si>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</si>
  <si>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</si>
  <si>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</si>
  <si>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</si>
  <si>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</si>
  <si>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</si>
  <si>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</si>
  <si>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</si>
  <si>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</si>
  <si>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</si>
  <si>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</si>
  <si>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</si>
  <si>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</si>
  <si>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</si>
  <si>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</si>
  <si>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</si>
  <si>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</si>
  <si>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</si>
  <si>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</si>
  <si>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</si>
  <si>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</si>
  <si>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</si>
  <si>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</si>
  <si>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</si>
  <si>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</si>
  <si>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</si>
  <si>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</si>
  <si>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</si>
  <si>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</si>
  <si>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</si>
  <si>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</si>
  <si>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</si>
  <si>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</si>
  <si>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</si>
  <si>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</si>
  <si>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</si>
  <si>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</si>
  <si>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</si>
  <si>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</si>
  <si>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</si>
  <si>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</si>
  <si>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</si>
  <si>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</si>
  <si>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</si>
  <si>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</si>
  <si>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</si>
  <si>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</si>
  <si>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</si>
  <si>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</si>
  <si>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</si>
  <si>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</si>
  <si>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</si>
  <si>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</si>
  <si>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</si>
  <si>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</si>
  <si>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</si>
  <si>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</si>
  <si>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</si>
  <si>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</si>
  <si>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</si>
  <si>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</si>
  <si>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</si>
  <si>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</si>
  <si>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</si>
  <si>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</si>
  <si>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</si>
  <si>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</si>
  <si>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</si>
  <si>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</si>
  <si>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</si>
  <si>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</si>
  <si>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</si>
  <si>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</si>
  <si>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</si>
  <si>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</si>
  <si>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</si>
  <si>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</si>
  <si>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</si>
  <si>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</si>
  <si>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</si>
  <si>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</si>
  <si>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</si>
  <si>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</si>
  <si>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</si>
  <si>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</si>
  <si>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</si>
  <si>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</si>
  <si>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</si>
  <si>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</si>
  <si>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</si>
  <si>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</si>
  <si>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</si>
  <si>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</si>
  <si>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</si>
  <si>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</si>
  <si>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</si>
  <si>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</si>
  <si>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</si>
  <si>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</si>
  <si>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</si>
  <si>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</si>
  <si>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</si>
  <si>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</si>
  <si>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</si>
  <si>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</si>
  <si>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</si>
  <si>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</si>
  <si>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</si>
  <si>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</si>
  <si>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</si>
  <si>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</si>
  <si>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</si>
  <si>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</si>
  <si>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</si>
  <si>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</si>
  <si>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</si>
  <si>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</si>
  <si>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</si>
  <si>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</si>
  <si>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</si>
  <si>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</si>
  <si>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</si>
  <si>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</si>
  <si>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</si>
  <si>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</si>
  <si>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</si>
  <si>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</si>
  <si>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</si>
  <si>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</si>
  <si>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</si>
  <si>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</si>
  <si>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</si>
  <si>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</si>
  <si>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</si>
  <si>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</si>
  <si>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</si>
  <si>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</si>
  <si>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</si>
  <si>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</si>
  <si>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</si>
  <si>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</si>
  <si>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</si>
  <si>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</si>
  <si>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</si>
  <si>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</si>
  <si>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</si>
  <si>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</si>
  <si>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</si>
  <si>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</si>
  <si>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</si>
  <si>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</si>
  <si>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</si>
  <si>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</si>
  <si>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</si>
  <si>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</si>
  <si>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</si>
  <si>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</si>
  <si>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</si>
  <si>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</si>
  <si>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</si>
  <si>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</si>
  <si>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</si>
  <si>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</si>
  <si>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</si>
  <si>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</si>
  <si>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</si>
  <si>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</si>
  <si>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</si>
  <si>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</si>
  <si>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</si>
  <si>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</si>
  <si>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</si>
  <si>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</si>
  <si>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</si>
  <si>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</si>
  <si>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</si>
  <si>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</si>
  <si>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</si>
  <si>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</si>
  <si>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</si>
  <si>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</si>
  <si>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</si>
  <si>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</si>
  <si>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</si>
  <si>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</si>
  <si>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</si>
  <si>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</si>
  <si>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</si>
  <si>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</si>
  <si>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</si>
  <si>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</si>
  <si>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</si>
  <si>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</si>
  <si>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</si>
  <si>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</si>
  <si>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</si>
  <si>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</si>
  <si>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</si>
  <si>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</si>
  <si>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</si>
  <si>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</si>
  <si>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</si>
  <si>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</si>
  <si>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</si>
  <si>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</si>
  <si>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</si>
  <si>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</si>
  <si>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</si>
  <si>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</si>
  <si>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</si>
  <si>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</si>
  <si>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</si>
  <si>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</si>
  <si>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</si>
  <si>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</si>
  <si>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</si>
  <si>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</si>
  <si>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</si>
  <si>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</si>
  <si>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</si>
  <si>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</si>
  <si>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</si>
  <si>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</si>
  <si>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</si>
  <si>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</si>
  <si>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</si>
  <si>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</si>
  <si>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</si>
  <si>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</si>
  <si>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</si>
  <si>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</si>
  <si>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</si>
  <si>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</si>
  <si>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</si>
  <si>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</si>
  <si>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</si>
  <si>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</si>
  <si>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</si>
  <si>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</si>
  <si>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</si>
  <si>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</si>
  <si>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</si>
  <si>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</si>
  <si>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</si>
  <si>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</si>
  <si>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</si>
  <si>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</si>
  <si>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</si>
  <si>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</si>
  <si>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</si>
  <si>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</si>
  <si>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</si>
  <si>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</si>
  <si>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</si>
  <si>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</si>
  <si>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</si>
  <si>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</si>
  <si>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</si>
  <si>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</si>
  <si>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</si>
  <si>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</si>
  <si>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</si>
  <si>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</si>
  <si>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</si>
  <si>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</si>
  <si>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</si>
  <si>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</si>
  <si>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</si>
  <si>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</si>
  <si>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</si>
  <si>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</si>
  <si>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</si>
  <si>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</si>
  <si>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</si>
  <si>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</si>
  <si>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</si>
  <si>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</si>
  <si>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</si>
  <si>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</si>
  <si>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</si>
  <si>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</si>
  <si>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</si>
  <si>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</si>
  <si>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</si>
  <si>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</si>
  <si>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</si>
  <si>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</si>
  <si>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</si>
  <si>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</si>
  <si>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</si>
  <si>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</si>
  <si>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</si>
  <si>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</si>
  <si>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</si>
  <si>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</si>
  <si>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</si>
  <si>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</si>
  <si>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</si>
  <si>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</si>
  <si>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</si>
  <si>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</si>
  <si>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</si>
  <si>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</si>
  <si>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</si>
  <si>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</si>
  <si>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</si>
  <si>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</si>
  <si>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</si>
  <si>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</si>
  <si>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</si>
  <si>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</si>
  <si>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</si>
  <si>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</si>
  <si>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</si>
  <si>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</si>
  <si>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</si>
  <si>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</si>
  <si>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</si>
  <si>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</si>
  <si>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</si>
  <si>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</si>
  <si>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</si>
  <si>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</si>
  <si>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</si>
  <si>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</si>
  <si>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</si>
  <si>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</si>
  <si>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</si>
  <si>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</si>
  <si>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</si>
  <si>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</si>
  <si>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</si>
  <si>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</si>
  <si>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</si>
  <si>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</si>
  <si>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</si>
  <si>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</si>
  <si>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</si>
  <si>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</si>
  <si>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</si>
  <si>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</si>
  <si>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</si>
  <si>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</si>
  <si>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</si>
  <si>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</si>
  <si>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</si>
  <si>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</si>
  <si>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</si>
  <si>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</si>
  <si>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</si>
  <si>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</si>
  <si>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</si>
  <si>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</si>
  <si>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</si>
  <si>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</si>
  <si>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</si>
  <si>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</si>
  <si>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</si>
  <si>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</si>
  <si>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</si>
  <si>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</si>
  <si>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</si>
  <si>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</si>
  <si>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</si>
  <si>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</si>
  <si>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</si>
  <si>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</si>
  <si>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</si>
  <si>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</si>
  <si>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</si>
  <si>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</si>
  <si>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</si>
  <si>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</si>
  <si>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</si>
  <si>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</si>
  <si>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</si>
  <si>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</si>
  <si>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</si>
  <si>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</si>
  <si>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</si>
  <si>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</si>
  <si>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</si>
  <si>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</si>
  <si>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</si>
  <si>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</si>
  <si>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</si>
  <si>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</si>
  <si>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</si>
  <si>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</si>
  <si>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</si>
  <si>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</si>
  <si>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</si>
  <si>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</si>
  <si>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</si>
  <si>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</si>
  <si>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</si>
  <si>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</si>
  <si>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</si>
  <si>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</si>
  <si>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</si>
  <si>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</si>
  <si>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</si>
  <si>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</si>
  <si>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</si>
  <si>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</si>
  <si>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</si>
  <si>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</si>
  <si>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</si>
  <si>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</si>
  <si>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</si>
  <si>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</si>
  <si>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</si>
  <si>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</si>
  <si>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</si>
  <si>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</si>
  <si>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</si>
  <si>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</si>
  <si>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</si>
  <si>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</si>
  <si>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</si>
  <si>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</si>
  <si>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</si>
  <si>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</si>
  <si>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</si>
  <si>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</si>
  <si>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</si>
  <si>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</si>
  <si>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</si>
  <si>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</si>
  <si>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</si>
  <si>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</si>
  <si>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</si>
  <si>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</si>
  <si>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</si>
  <si>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</si>
  <si>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</si>
  <si>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</si>
  <si>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</si>
  <si>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</si>
  <si>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</si>
  <si>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</si>
  <si>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</si>
  <si>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</si>
  <si>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</si>
  <si>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</si>
  <si>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</si>
  <si>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</si>
  <si>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</si>
  <si>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</si>
  <si>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</si>
  <si>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</si>
  <si>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</si>
  <si>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</si>
  <si>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</si>
  <si>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</si>
  <si>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</si>
  <si>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</si>
  <si>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</si>
  <si>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</si>
  <si>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</si>
  <si>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</si>
  <si>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</si>
  <si>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</si>
  <si>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</si>
  <si>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</si>
  <si>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</si>
  <si>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</si>
  <si>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</si>
  <si>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</si>
  <si>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</si>
  <si>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</si>
  <si>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</si>
  <si>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</si>
  <si>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</si>
  <si>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</si>
  <si>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</si>
  <si>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</si>
  <si>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</si>
  <si>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</si>
  <si>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</si>
  <si>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</si>
  <si>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</si>
  <si>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</si>
  <si>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</si>
  <si>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</si>
  <si>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</si>
  <si>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</si>
  <si>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</si>
  <si>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</si>
  <si>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</si>
  <si>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</si>
  <si>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</si>
  <si>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</si>
  <si>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</si>
  <si>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</si>
  <si>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</si>
  <si>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</si>
  <si>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</si>
  <si>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</si>
  <si>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</si>
  <si>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</si>
  <si>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</si>
  <si>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</si>
  <si>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</si>
  <si>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</si>
  <si>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</si>
  <si>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</si>
  <si>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</si>
  <si>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</si>
  <si>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</si>
  <si>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</si>
  <si>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</si>
  <si>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</si>
  <si>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</si>
  <si>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</si>
  <si>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</si>
  <si>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</si>
  <si>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</si>
  <si>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</si>
  <si>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</si>
  <si>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</si>
  <si>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</si>
  <si>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</si>
  <si>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</si>
  <si>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</si>
  <si>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</si>
  <si>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</si>
  <si>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</si>
  <si>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</si>
  <si>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</si>
  <si>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</si>
  <si>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</si>
  <si>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</si>
  <si>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</si>
  <si>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</si>
  <si>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</si>
  <si>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</si>
  <si>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</si>
  <si>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</si>
  <si>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</si>
  <si>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</si>
  <si>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</si>
  <si>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</si>
  <si>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</si>
  <si>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</si>
  <si>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</si>
  <si>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</si>
  <si>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</si>
  <si>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</si>
  <si>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</si>
  <si>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</si>
  <si>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</si>
  <si>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</si>
  <si>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</si>
  <si>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</si>
  <si>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</si>
  <si>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</si>
  <si>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</si>
  <si>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</si>
  <si>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</si>
  <si>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</si>
  <si>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</si>
  <si>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</si>
  <si>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</si>
  <si>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</si>
  <si>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</si>
  <si>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</si>
  <si>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</si>
  <si>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</si>
  <si>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</si>
  <si>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</si>
  <si>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</si>
  <si>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</si>
  <si>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</si>
  <si>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</si>
  <si>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</si>
  <si>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</si>
  <si>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</si>
  <si>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</si>
  <si>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</si>
  <si>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</si>
  <si>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</si>
  <si>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</si>
  <si>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</si>
  <si>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</si>
  <si>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</si>
  <si>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</si>
  <si>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</si>
  <si>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</si>
  <si>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</si>
  <si>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</si>
  <si>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</si>
  <si>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</si>
  <si>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</si>
  <si>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</si>
  <si>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</si>
  <si>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</si>
  <si>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</si>
  <si>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</si>
  <si>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</si>
  <si>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</si>
  <si>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</si>
  <si>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</si>
  <si>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</si>
  <si>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</si>
  <si>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</si>
  <si>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</si>
  <si>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</si>
  <si>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</si>
  <si>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</si>
  <si>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</si>
  <si>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</si>
  <si>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</si>
  <si>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</si>
  <si>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</si>
  <si>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</si>
  <si>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</si>
  <si>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</si>
  <si>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</si>
  <si>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</si>
  <si>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</si>
  <si>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</si>
  <si>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</si>
  <si>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</si>
  <si>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</si>
  <si>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</si>
  <si>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</si>
  <si>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</si>
  <si>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</si>
  <si>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</si>
  <si>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</si>
  <si>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</si>
  <si>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</si>
  <si>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</si>
  <si>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</si>
  <si>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</si>
  <si>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</si>
  <si>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</si>
  <si>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</si>
  <si>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</si>
  <si>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</si>
  <si>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</si>
  <si>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</si>
  <si>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</si>
  <si>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</si>
  <si>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</si>
  <si>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</si>
  <si>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</si>
  <si>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</si>
  <si>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</si>
  <si>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</si>
  <si>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</si>
  <si>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</si>
  <si>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</si>
  <si>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</si>
  <si>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</si>
  <si>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</si>
  <si>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</si>
  <si>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</si>
  <si>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</si>
  <si>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</si>
  <si>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</si>
  <si>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</si>
  <si>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</si>
  <si>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</si>
  <si>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</si>
  <si>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</si>
  <si>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</si>
  <si>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</si>
  <si>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</si>
  <si>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</si>
  <si>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</si>
  <si>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</si>
  <si>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</si>
  <si>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</si>
  <si>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</si>
  <si>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</si>
  <si>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</si>
  <si>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</si>
  <si>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</si>
  <si>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</si>
  <si>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</si>
  <si>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</si>
  <si>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</si>
  <si>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</si>
  <si>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</si>
  <si>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</si>
  <si>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</si>
  <si>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</si>
  <si>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</si>
  <si>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</si>
  <si>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</si>
  <si>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</si>
  <si>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</si>
  <si>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</si>
  <si>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</si>
  <si>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</si>
  <si>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</si>
  <si>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</si>
  <si>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</si>
  <si>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</si>
  <si>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</si>
  <si>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</si>
  <si>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</si>
  <si>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</si>
  <si>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</si>
  <si>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</si>
  <si>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</si>
  <si>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</si>
  <si>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</si>
  <si>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</si>
  <si>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</si>
  <si>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</si>
  <si>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</si>
  <si>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</si>
  <si>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</si>
  <si>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</si>
  <si>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</si>
  <si>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</si>
  <si>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</si>
  <si>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</si>
  <si>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</si>
  <si>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</si>
  <si>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</si>
  <si>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</si>
  <si>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</si>
  <si>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</si>
  <si>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</si>
  <si>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</si>
  <si>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</si>
  <si>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</si>
  <si>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</si>
  <si>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</si>
  <si>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</si>
  <si>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</si>
  <si>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</si>
  <si>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</si>
  <si>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</si>
  <si>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</si>
  <si>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</si>
  <si>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</si>
  <si>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</si>
  <si>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</si>
  <si>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</si>
  <si>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</si>
  <si>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</si>
  <si>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</si>
  <si>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</si>
  <si>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</si>
  <si>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</si>
  <si>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</si>
  <si>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</si>
  <si>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</si>
  <si>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</si>
  <si>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</si>
  <si>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</si>
  <si>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</si>
  <si>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</si>
  <si>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</si>
  <si>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</si>
  <si>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</si>
  <si>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</si>
  <si>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</si>
  <si>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</si>
  <si>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</si>
  <si>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</si>
  <si>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</si>
  <si>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</si>
  <si>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</si>
  <si>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</si>
  <si>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</si>
  <si>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</si>
  <si>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</si>
  <si>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</si>
  <si>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</si>
  <si>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</si>
  <si>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</si>
  <si>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</si>
  <si>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</si>
  <si>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</si>
  <si>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</si>
  <si>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</si>
  <si>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</si>
  <si>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</si>
  <si>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</si>
  <si>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</si>
  <si>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</si>
  <si>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</si>
  <si>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</si>
  <si>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</si>
  <si>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</si>
  <si>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</si>
  <si>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</si>
  <si>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</si>
  <si>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</si>
  <si>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</si>
  <si>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</si>
  <si>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</si>
  <si>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</si>
  <si>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</si>
  <si>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</si>
  <si>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</si>
  <si>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</si>
  <si>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</si>
  <si>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</si>
  <si>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</si>
  <si>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</si>
  <si>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</si>
  <si>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</si>
  <si>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</si>
  <si>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</si>
  <si>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</si>
  <si>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</si>
  <si>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</si>
  <si>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</si>
  <si>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</si>
  <si>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</si>
  <si>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</si>
  <si>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</si>
  <si>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</si>
  <si>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</si>
  <si>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</si>
  <si>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</si>
  <si>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</si>
  <si>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</si>
  <si>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</si>
  <si>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</si>
  <si>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</si>
  <si>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</si>
  <si>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</si>
  <si>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</si>
  <si>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</si>
  <si>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</si>
  <si>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</si>
  <si>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</si>
  <si>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</si>
  <si>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</si>
  <si>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</si>
  <si>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</si>
  <si>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</si>
  <si>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</si>
  <si>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</si>
  <si>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</si>
  <si>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</si>
  <si>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</si>
  <si>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</si>
  <si>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</si>
  <si>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</si>
  <si>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</si>
  <si>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</si>
  <si>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</si>
  <si>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</si>
  <si>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</si>
  <si>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</si>
  <si>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</si>
  <si>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</si>
  <si>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</si>
  <si>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</si>
  <si>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</si>
  <si>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</si>
  <si>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</si>
  <si>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</si>
  <si>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</si>
  <si>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</si>
  <si>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</si>
  <si>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</si>
  <si>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</si>
  <si>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</si>
  <si>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</si>
  <si>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</si>
  <si>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</si>
  <si>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</si>
  <si>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</si>
  <si>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</si>
  <si>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</si>
  <si>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</si>
  <si>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</si>
  <si>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</si>
  <si>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</si>
  <si>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</si>
  <si>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</si>
  <si>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</si>
  <si>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</si>
  <si>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</si>
  <si>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</si>
  <si>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</si>
  <si>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</si>
  <si>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</si>
  <si>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</si>
  <si>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</si>
  <si>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</si>
  <si>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</si>
  <si>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</si>
  <si>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</si>
  <si>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</si>
  <si>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</si>
  <si>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</si>
  <si>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</si>
  <si>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</si>
  <si>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</si>
  <si>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</si>
  <si>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</si>
  <si>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</si>
  <si>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</si>
  <si>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</si>
  <si>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</si>
  <si>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</si>
  <si>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</si>
  <si>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</si>
  <si>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</si>
  <si>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</si>
  <si>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</si>
  <si>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</si>
  <si>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</si>
  <si>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</si>
  <si>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</si>
  <si>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</si>
  <si>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</si>
  <si>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</si>
  <si>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</si>
  <si>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</si>
  <si>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</si>
  <si>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</si>
  <si>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</si>
  <si>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</si>
  <si>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</si>
  <si>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</si>
  <si>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</si>
  <si>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</si>
  <si>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</si>
  <si>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</si>
  <si>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</si>
  <si>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</si>
  <si>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</si>
  <si>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</si>
  <si>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</si>
  <si>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</si>
  <si>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</si>
  <si>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</si>
  <si>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</si>
  <si>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</si>
  <si>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</si>
  <si>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</si>
  <si>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</si>
  <si>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</si>
  <si>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</si>
  <si>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</si>
  <si>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</si>
  <si>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</si>
  <si>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</si>
  <si>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</si>
  <si>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</si>
  <si>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</si>
  <si>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</si>
  <si>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</si>
  <si>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</si>
  <si>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</si>
  <si>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</si>
  <si>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</si>
  <si>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</si>
  <si>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</si>
  <si>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</si>
  <si>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</si>
  <si>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</si>
  <si>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</si>
  <si>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</si>
  <si>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</si>
  <si>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</si>
  <si>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</si>
  <si>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</si>
  <si>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</si>
  <si>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</si>
  <si>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</si>
  <si>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</si>
  <si>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</si>
  <si>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</si>
  <si>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</si>
  <si>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</si>
  <si>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</si>
  <si>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</si>
  <si>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</si>
  <si>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</si>
  <si>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</si>
  <si>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</si>
  <si>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</si>
  <si>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</si>
  <si>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</si>
  <si>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</si>
  <si>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</si>
  <si>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</si>
  <si>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</si>
  <si>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</si>
  <si>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</si>
  <si>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</si>
  <si>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</si>
  <si>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</si>
  <si>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</si>
  <si>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</si>
  <si>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</si>
  <si>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</si>
  <si>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</si>
  <si>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</si>
  <si>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</si>
  <si>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</si>
  <si>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</si>
  <si>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</si>
  <si>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</si>
  <si>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</si>
  <si>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</si>
  <si>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</si>
  <si>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</si>
  <si>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</si>
  <si>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</si>
  <si>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</si>
  <si>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</si>
  <si>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</si>
  <si>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</si>
  <si>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</si>
  <si>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</si>
  <si>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</si>
  <si>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</si>
  <si>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</si>
  <si>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</si>
  <si>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</si>
  <si>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</si>
  <si>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</si>
  <si>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</si>
  <si>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</si>
  <si>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</si>
  <si>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</si>
  <si>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</si>
  <si>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</si>
  <si>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</si>
  <si>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</si>
  <si>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</si>
  <si>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</si>
  <si>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</si>
  <si>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</si>
  <si>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</si>
  <si>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</si>
  <si>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</si>
  <si>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</si>
  <si>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</si>
  <si>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</si>
  <si>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</si>
  <si>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</si>
  <si>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</si>
  <si>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</si>
  <si>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</si>
  <si>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</si>
  <si>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</si>
  <si>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</si>
  <si>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</si>
  <si>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</si>
  <si>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</si>
  <si>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</si>
  <si>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</si>
  <si>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</si>
  <si>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</si>
  <si>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</si>
  <si>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</si>
  <si>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</si>
  <si>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</si>
  <si>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</si>
  <si>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</si>
  <si>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</si>
  <si>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</si>
  <si>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</si>
  <si>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</si>
  <si>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</si>
  <si>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</si>
  <si>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</si>
  <si>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</si>
  <si>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</si>
  <si>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</si>
  <si>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</si>
  <si>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</si>
  <si>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</si>
  <si>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</si>
  <si>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</si>
  <si>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</si>
  <si>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</si>
  <si>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</si>
  <si>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</si>
  <si>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</si>
  <si>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</si>
  <si>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</si>
  <si>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</si>
  <si>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</si>
  <si>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</si>
  <si>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</si>
  <si>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</si>
  <si>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</si>
  <si>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</si>
  <si>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</si>
  <si>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</si>
  <si>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</si>
  <si>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</si>
  <si>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</si>
  <si>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</si>
  <si>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</si>
  <si>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</si>
  <si>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</si>
  <si>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</si>
  <si>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</si>
  <si>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</si>
  <si>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</si>
  <si>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</si>
  <si>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</si>
  <si>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</si>
  <si>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</si>
  <si>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</si>
  <si>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</si>
  <si>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</si>
  <si>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</si>
  <si>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</si>
  <si>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</si>
  <si>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</si>
  <si>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</si>
  <si>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</si>
  <si>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</si>
  <si>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</si>
  <si>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</si>
  <si>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</si>
  <si>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</si>
  <si>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</si>
  <si>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</si>
  <si>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</si>
  <si>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</si>
  <si>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</si>
  <si>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</si>
  <si>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</si>
  <si>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</si>
  <si>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</si>
  <si>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</si>
  <si>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</si>
  <si>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</si>
  <si>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</si>
  <si>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</si>
  <si>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</si>
  <si>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</si>
  <si>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</si>
  <si>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</si>
  <si>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</si>
  <si>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</si>
  <si>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</si>
  <si>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</si>
  <si>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</si>
  <si>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</si>
  <si>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</si>
  <si>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</si>
  <si>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</si>
  <si>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</si>
  <si>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</si>
  <si>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</si>
  <si>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</si>
  <si>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</si>
  <si>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</si>
  <si>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</si>
  <si>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</si>
  <si>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</si>
  <si>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</si>
  <si>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</si>
  <si>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</si>
  <si>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</si>
  <si>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</si>
  <si>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</si>
  <si>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</si>
  <si>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</si>
  <si>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</si>
  <si>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</si>
  <si>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</si>
  <si>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</si>
  <si>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</si>
  <si>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</si>
  <si>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</si>
  <si>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</si>
  <si>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</si>
  <si>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</si>
  <si>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</si>
  <si>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</si>
  <si>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</si>
  <si>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</si>
  <si>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</si>
  <si>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</si>
  <si>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</si>
  <si>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</si>
  <si>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</si>
  <si>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</si>
  <si>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</si>
  <si>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</si>
  <si>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</si>
  <si>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</si>
  <si>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</si>
  <si>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</si>
  <si>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</si>
  <si>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</si>
  <si>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</si>
  <si>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</si>
  <si>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</si>
  <si>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</si>
  <si>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</si>
  <si>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</si>
  <si>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</si>
  <si>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</si>
  <si>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</si>
  <si>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</si>
  <si>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</si>
  <si>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</si>
  <si>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</si>
  <si>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</si>
  <si>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</si>
  <si>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</si>
  <si>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</si>
  <si>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</si>
  <si>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</si>
  <si>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</si>
  <si>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</si>
  <si>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</si>
  <si>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</si>
  <si>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</si>
  <si>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</si>
  <si>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</si>
  <si>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</si>
  <si>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</si>
  <si>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</si>
  <si>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</si>
  <si>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</si>
  <si>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</si>
  <si>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</si>
  <si>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</si>
  <si>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</si>
  <si>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</si>
  <si>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</si>
  <si>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</si>
  <si>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</si>
  <si>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</si>
  <si>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</si>
  <si>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</si>
  <si>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</si>
  <si>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</si>
  <si>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</si>
  <si>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</si>
  <si>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</si>
  <si>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</si>
  <si>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</si>
  <si>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</si>
  <si>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</si>
  <si>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</si>
  <si>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</si>
  <si>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</si>
  <si>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</si>
  <si>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</si>
  <si>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</si>
  <si>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</si>
  <si>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</si>
  <si>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</si>
  <si>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</si>
  <si>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</si>
  <si>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</si>
  <si>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</si>
  <si>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</si>
  <si>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</si>
  <si>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</si>
  <si>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</si>
  <si>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</si>
  <si>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</si>
  <si>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</si>
  <si>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</si>
  <si>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</si>
  <si>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</si>
  <si>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</si>
  <si>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</si>
  <si>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</si>
  <si>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</si>
  <si>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</si>
  <si>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</si>
  <si>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</si>
  <si>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</si>
  <si>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</si>
  <si>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</si>
  <si>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</si>
  <si>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</si>
  <si>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</si>
  <si>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</si>
  <si>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</si>
  <si>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</si>
  <si>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</si>
  <si>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</si>
  <si>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</si>
  <si>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</si>
  <si>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</si>
  <si>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</si>
  <si>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</si>
  <si>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</si>
  <si>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</si>
  <si>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</si>
  <si>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</si>
  <si>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</si>
  <si>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</si>
  <si>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</si>
  <si>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</si>
  <si>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</si>
  <si>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</si>
  <si>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</si>
  <si>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</si>
  <si>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</si>
  <si>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</si>
  <si>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</si>
  <si>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</si>
  <si>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</si>
  <si>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</si>
  <si>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</si>
  <si>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</si>
  <si>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</si>
  <si>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</si>
  <si>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</si>
  <si>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</si>
  <si>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</si>
  <si>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</si>
  <si>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</si>
  <si>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</si>
  <si>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</si>
  <si>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</si>
  <si>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</si>
  <si>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</si>
  <si>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</si>
  <si>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</si>
  <si>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</si>
  <si>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</si>
  <si>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</si>
  <si>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</si>
  <si>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</si>
  <si>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</si>
  <si>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</si>
  <si>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</si>
  <si>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</si>
  <si>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</si>
  <si>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</si>
  <si>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</si>
  <si>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</si>
  <si>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</si>
  <si>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</si>
  <si>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</si>
  <si>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</si>
  <si>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</si>
  <si>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</si>
  <si>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</si>
  <si>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</si>
  <si>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</si>
  <si>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</si>
  <si>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</si>
  <si>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</si>
  <si>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</si>
  <si>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</si>
  <si>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</si>
  <si>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</si>
  <si>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</si>
  <si>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</si>
  <si>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</si>
  <si>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</si>
  <si>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</si>
  <si>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</si>
  <si>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</si>
  <si>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</si>
  <si>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</si>
  <si>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</si>
  <si>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</si>
  <si>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</si>
  <si>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</si>
  <si>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</si>
  <si>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</si>
  <si>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</si>
  <si>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</si>
  <si>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</si>
  <si>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</si>
  <si>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</si>
  <si>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</si>
  <si>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</si>
  <si>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</si>
  <si>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</si>
  <si>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</si>
  <si>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</si>
  <si>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</si>
  <si>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</si>
  <si>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</si>
  <si>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</si>
  <si>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</si>
  <si>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</si>
  <si>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</si>
  <si>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</si>
  <si>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</si>
  <si>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</si>
  <si>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</si>
  <si>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</si>
  <si>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</si>
  <si>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</si>
  <si>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</si>
  <si>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</si>
  <si>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</si>
  <si>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</si>
  <si>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</si>
  <si>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</si>
  <si>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</si>
  <si>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</si>
  <si>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</si>
  <si>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</si>
  <si>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</si>
  <si>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</si>
  <si>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</si>
  <si>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</si>
  <si>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</si>
  <si>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</si>
  <si>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</si>
  <si>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</si>
  <si>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</si>
  <si>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</si>
  <si>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</si>
  <si>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</si>
  <si>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</si>
  <si>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</si>
  <si>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</si>
  <si>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</si>
  <si>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</si>
  <si>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</si>
  <si>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</si>
  <si>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</si>
  <si>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</si>
  <si>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</si>
  <si>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</si>
  <si>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</si>
  <si>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</si>
  <si>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</si>
  <si>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</si>
  <si>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</si>
  <si>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</si>
  <si>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</si>
  <si>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</si>
  <si>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</si>
  <si>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</si>
  <si>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</si>
  <si>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</si>
  <si>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</si>
  <si>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</si>
  <si>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</si>
  <si>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</si>
  <si>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</si>
  <si>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</si>
  <si>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</si>
  <si>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</si>
  <si>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</si>
  <si>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</si>
  <si>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</si>
  <si>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</si>
  <si>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</si>
  <si>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</si>
  <si>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</si>
  <si>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</si>
  <si>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</si>
  <si>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</si>
  <si>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</si>
  <si>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</si>
  <si>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</si>
  <si>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</si>
  <si>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</si>
  <si>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</si>
  <si>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</si>
  <si>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</si>
  <si>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</si>
  <si>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</si>
  <si>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</si>
  <si>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</si>
  <si>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</si>
  <si>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</si>
  <si>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</si>
  <si>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</si>
  <si>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</si>
  <si>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</si>
  <si>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</si>
  <si>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</si>
  <si>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</si>
  <si>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</si>
  <si>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</si>
  <si>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</si>
  <si>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</si>
  <si>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</si>
  <si>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</si>
  <si>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</si>
  <si>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</si>
  <si>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</si>
  <si>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</si>
  <si>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</si>
  <si>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</si>
  <si>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</si>
  <si>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</si>
  <si>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</si>
  <si>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</si>
  <si>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</si>
  <si>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</si>
  <si>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</si>
  <si>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</si>
  <si>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</si>
  <si>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</si>
  <si>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</si>
  <si>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</si>
  <si>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</si>
  <si>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</si>
  <si>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</si>
  <si>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</si>
  <si>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</si>
  <si>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</si>
  <si>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</si>
  <si>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</si>
  <si>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</si>
  <si>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</si>
  <si>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</si>
  <si>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</si>
  <si>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</si>
  <si>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</si>
  <si>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</si>
  <si>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</si>
  <si>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</si>
  <si>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</si>
  <si>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</si>
  <si>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</si>
  <si>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</si>
  <si>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</si>
  <si>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</si>
  <si>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</si>
  <si>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</si>
  <si>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</si>
  <si>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</si>
  <si>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</si>
  <si>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</si>
  <si>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</si>
  <si>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</si>
  <si>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</si>
  <si>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</si>
  <si>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</si>
  <si>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</si>
  <si>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</si>
  <si>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</si>
  <si>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</si>
  <si>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</si>
  <si>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</si>
  <si>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</si>
  <si>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</si>
  <si>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</si>
  <si>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</si>
  <si>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</si>
  <si>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</si>
  <si>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</si>
  <si>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</si>
  <si>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</si>
  <si>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</si>
  <si>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</si>
  <si>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</si>
  <si>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</si>
  <si>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</si>
  <si>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</si>
  <si>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</si>
  <si>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</si>
  <si>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</si>
  <si>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</si>
  <si>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</si>
  <si>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</si>
  <si>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</si>
  <si>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</si>
  <si>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</si>
  <si>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</si>
  <si>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</si>
  <si>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</si>
  <si>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</si>
  <si>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</si>
  <si>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</si>
  <si>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</si>
  <si>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</si>
  <si>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</si>
  <si>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</si>
  <si>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</si>
  <si>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</si>
  <si>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</si>
  <si>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</si>
  <si>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</si>
  <si>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</si>
  <si>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</si>
  <si>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</si>
  <si>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</si>
  <si>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</si>
  <si>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</si>
  <si>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</si>
  <si>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</si>
  <si>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</si>
  <si>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</si>
  <si>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</si>
  <si>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</si>
  <si>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</si>
  <si>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</si>
  <si>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</si>
  <si>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</si>
  <si>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</si>
  <si>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</si>
  <si>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</si>
  <si>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</si>
  <si>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</si>
  <si>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</si>
  <si>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</si>
  <si>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</si>
  <si>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</si>
  <si>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</si>
  <si>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</si>
  <si>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</si>
  <si>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</si>
  <si>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</si>
  <si>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</si>
  <si>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</si>
  <si>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</si>
  <si>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</si>
  <si>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</si>
  <si>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</si>
  <si>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</si>
  <si>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</si>
  <si>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</si>
  <si>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</si>
  <si>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</si>
  <si>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</si>
  <si>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</si>
  <si>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</si>
  <si>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</si>
  <si>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</si>
  <si>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</si>
  <si>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</si>
  <si>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</si>
  <si>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</si>
  <si>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</si>
  <si>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</si>
  <si>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</si>
  <si>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</si>
  <si>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</si>
  <si>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</si>
  <si>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</si>
  <si>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</si>
  <si>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</si>
  <si>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</si>
  <si>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</si>
  <si>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</si>
  <si>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</si>
  <si>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</si>
  <si>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</si>
  <si>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</si>
  <si>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</si>
  <si>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</si>
  <si>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</si>
  <si>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</si>
  <si>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</si>
  <si>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</si>
  <si>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</si>
  <si>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</si>
  <si>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</si>
  <si>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</si>
  <si>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</si>
  <si>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</si>
  <si>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</si>
  <si>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</si>
  <si>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</si>
  <si>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</si>
  <si>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</si>
  <si>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</si>
  <si>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</si>
  <si>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</si>
  <si>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</si>
  <si>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</si>
  <si>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</si>
  <si>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</si>
  <si>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</si>
  <si>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</si>
  <si>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</si>
  <si>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</si>
  <si>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</si>
  <si>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</si>
  <si>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</si>
  <si>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</si>
  <si>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</si>
  <si>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</si>
  <si>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</si>
  <si>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</si>
  <si>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</si>
  <si>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</si>
  <si>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</si>
  <si>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</si>
  <si>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</si>
  <si>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</si>
  <si>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</si>
  <si>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</si>
  <si>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</si>
  <si>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</si>
  <si>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</si>
  <si>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</si>
  <si>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</si>
  <si>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</si>
  <si>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</si>
  <si>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</si>
  <si>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</si>
  <si>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</si>
  <si>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</si>
  <si>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</si>
  <si>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</si>
  <si>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</si>
  <si>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</si>
  <si>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</si>
  <si>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</si>
  <si>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</si>
  <si>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</si>
  <si>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</si>
  <si>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</si>
  <si>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</si>
  <si>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</si>
  <si>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</si>
  <si>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</si>
  <si>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</si>
  <si>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</si>
  <si>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</si>
  <si>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</si>
  <si>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</si>
  <si>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</si>
  <si>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</si>
  <si>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</si>
  <si>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</si>
  <si>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</si>
  <si>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</si>
  <si>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</si>
  <si>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</si>
  <si>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</si>
  <si>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</si>
  <si>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</si>
  <si>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</si>
  <si>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</si>
  <si>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</si>
  <si>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</si>
  <si>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</si>
  <si>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</si>
  <si>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</si>
  <si>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</si>
  <si>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</si>
  <si>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</si>
  <si>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</si>
  <si>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</si>
  <si>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</si>
  <si>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</si>
  <si>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</si>
  <si>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</si>
  <si>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</si>
  <si>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</si>
  <si>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</si>
  <si>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</si>
  <si>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</si>
  <si>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</si>
  <si>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</si>
  <si>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</si>
  <si>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</si>
  <si>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</si>
  <si>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</si>
  <si>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</si>
  <si>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</si>
  <si>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</si>
  <si>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</si>
  <si>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</si>
  <si>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</si>
  <si>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</si>
  <si>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</si>
  <si>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</si>
  <si>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</si>
  <si>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</si>
  <si>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</si>
  <si>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</si>
  <si>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</si>
  <si>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</si>
  <si>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</si>
  <si>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</si>
  <si>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</si>
  <si>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</si>
  <si>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</si>
  <si>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</si>
  <si>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</si>
  <si>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</si>
  <si>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</si>
  <si>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</si>
  <si>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</si>
  <si>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</si>
  <si>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</si>
  <si>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</si>
  <si>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</si>
  <si>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</si>
  <si>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</si>
  <si>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</si>
  <si>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</si>
  <si>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</si>
  <si>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</si>
  <si>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</si>
  <si>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</si>
  <si>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</si>
  <si>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</si>
  <si>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</si>
  <si>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</si>
  <si>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</si>
  <si>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</si>
  <si>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</si>
  <si>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</si>
  <si>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</si>
  <si>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</si>
  <si>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</si>
  <si>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</si>
  <si>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</si>
  <si>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</si>
  <si>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</si>
  <si>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</si>
  <si>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</si>
  <si>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</si>
  <si>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</si>
  <si>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</si>
  <si>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</si>
  <si>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</si>
  <si>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</si>
  <si>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</si>
  <si>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</si>
  <si>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</si>
  <si>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</si>
  <si>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</si>
  <si>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</si>
  <si>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</si>
  <si>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</si>
  <si>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</si>
  <si>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</si>
  <si>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</si>
  <si>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</si>
  <si>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</si>
  <si>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</si>
  <si>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</si>
  <si>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</si>
  <si>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</si>
  <si>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</si>
  <si>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</si>
  <si>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</si>
  <si>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</si>
  <si>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</si>
  <si>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</si>
  <si>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</si>
  <si>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</si>
  <si>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</si>
  <si>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</si>
  <si>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</si>
  <si>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</si>
  <si>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</si>
  <si>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</si>
  <si>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</si>
  <si>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</si>
  <si>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</si>
  <si>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</si>
  <si>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</si>
  <si>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</si>
  <si>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</si>
  <si>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</si>
  <si>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</si>
  <si>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</si>
  <si>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</si>
  <si>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</si>
  <si>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</si>
  <si>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</si>
  <si>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</si>
  <si>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</si>
  <si>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</si>
  <si>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</si>
  <si>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</si>
  <si>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</si>
  <si>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</si>
  <si>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</si>
  <si>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</si>
  <si>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</si>
  <si>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</si>
  <si>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</si>
  <si>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</si>
  <si>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</si>
  <si>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</si>
  <si>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</si>
  <si>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</si>
  <si>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</si>
  <si>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</si>
  <si>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</si>
  <si>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</si>
  <si>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</si>
  <si>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</si>
  <si>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</si>
  <si>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</si>
  <si>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</si>
  <si>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</si>
  <si>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</si>
  <si>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</si>
  <si>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</si>
  <si>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</si>
  <si>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</si>
  <si>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</si>
  <si>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</si>
  <si>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</si>
  <si>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</si>
  <si>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</si>
  <si>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</si>
  <si>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</si>
  <si>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</si>
  <si>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</si>
  <si>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</si>
  <si>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</si>
  <si>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</si>
  <si>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</si>
  <si>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</si>
  <si>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</si>
  <si>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</si>
  <si>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</si>
  <si>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</si>
  <si>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</si>
  <si>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</si>
  <si>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</si>
  <si>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</si>
  <si>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</si>
  <si>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</si>
  <si>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</si>
  <si>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</si>
  <si>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</si>
  <si>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</si>
  <si>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</si>
  <si>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</si>
  <si>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</si>
  <si>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</si>
  <si>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</si>
  <si>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</si>
  <si>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</si>
  <si>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</si>
  <si>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</si>
  <si>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</si>
  <si>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</si>
  <si>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</si>
  <si>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</si>
  <si>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</si>
  <si>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</si>
  <si>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</si>
  <si>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</si>
  <si>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</si>
  <si>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</si>
  <si>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</si>
  <si>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</si>
  <si>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</si>
  <si>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</si>
  <si>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</si>
  <si>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</si>
  <si>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</si>
  <si>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</si>
  <si>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</si>
  <si>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</si>
  <si>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</si>
  <si>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</si>
  <si>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</si>
  <si>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</si>
  <si>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</si>
  <si>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</si>
  <si>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</si>
  <si>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</si>
  <si>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</si>
  <si>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</si>
  <si>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</si>
  <si>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</si>
  <si>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</si>
  <si>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</si>
  <si>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</si>
  <si>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</si>
  <si>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</si>
  <si>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</si>
  <si>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</si>
  <si>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</si>
  <si>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</si>
  <si>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</si>
  <si>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</si>
  <si>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</si>
  <si>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</si>
  <si>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</si>
  <si>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</si>
  <si>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</si>
  <si>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</si>
  <si>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</si>
  <si>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</si>
  <si>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</si>
  <si>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</si>
  <si>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</si>
  <si>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</si>
  <si>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</si>
  <si>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</si>
  <si>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</si>
  <si>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</si>
  <si>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</si>
  <si>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</si>
  <si>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</si>
  <si>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</si>
  <si>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</si>
  <si>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</si>
  <si>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</si>
  <si>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</si>
  <si>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</si>
  <si>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</si>
  <si>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</si>
  <si>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</si>
  <si>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</si>
  <si>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</si>
  <si>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</si>
  <si>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</si>
  <si>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</si>
  <si>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</si>
  <si>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</si>
  <si>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</si>
  <si>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</si>
  <si>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</si>
  <si>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</si>
  <si>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</si>
  <si>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</si>
  <si>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</si>
  <si>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</si>
  <si>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</si>
  <si>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</si>
  <si>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</si>
  <si>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</si>
  <si>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</si>
  <si>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</si>
  <si>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</si>
  <si>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</si>
  <si>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</si>
  <si>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</si>
  <si>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</si>
  <si>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</si>
  <si>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</si>
  <si>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</si>
  <si>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</si>
  <si>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</si>
  <si>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</si>
  <si>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</si>
  <si>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</si>
  <si>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</si>
  <si>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</si>
  <si>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</si>
  <si>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</si>
  <si>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</si>
  <si>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</si>
  <si>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</si>
  <si>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</si>
  <si>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</si>
  <si>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</si>
  <si>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</si>
  <si>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</si>
  <si>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</si>
  <si>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</si>
  <si>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</si>
  <si>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</si>
  <si>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</si>
  <si>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</si>
  <si>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</si>
  <si>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</si>
  <si>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</si>
  <si>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</si>
  <si>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</si>
  <si>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</si>
  <si>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</si>
  <si>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</si>
  <si>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</si>
  <si>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</si>
  <si>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</si>
  <si>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</si>
  <si>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</si>
  <si>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</si>
  <si>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</si>
  <si>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</si>
  <si>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</si>
  <si>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</si>
  <si>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</si>
  <si>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</si>
  <si>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</si>
  <si>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</si>
  <si>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</si>
  <si>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</si>
  <si>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</si>
  <si>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</si>
  <si>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</si>
  <si>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</si>
  <si>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</si>
  <si>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</si>
  <si>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</si>
  <si>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</si>
  <si>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</si>
  <si>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</si>
  <si>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</si>
  <si>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</si>
  <si>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</si>
  <si>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</si>
  <si>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</si>
  <si>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</si>
  <si>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</si>
  <si>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</si>
  <si>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</si>
  <si>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</si>
  <si>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</si>
  <si>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</si>
  <si>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</si>
  <si>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</si>
  <si>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</si>
  <si>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</si>
  <si>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</si>
  <si>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</si>
  <si>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</si>
  <si>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</si>
  <si>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</si>
  <si>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</si>
  <si>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</si>
  <si>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</si>
  <si>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</si>
  <si>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</si>
  <si>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</si>
  <si>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</si>
  <si>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</si>
  <si>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</si>
  <si>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</si>
  <si>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</si>
  <si>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</si>
  <si>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</si>
  <si>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</si>
  <si>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</si>
  <si>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</si>
  <si>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</si>
  <si>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</si>
  <si>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</si>
  <si>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</si>
  <si>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</si>
  <si>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</si>
  <si>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</si>
  <si>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</si>
  <si>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</si>
  <si>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</si>
  <si>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</si>
  <si>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</si>
  <si>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</si>
  <si>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</si>
  <si>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</si>
  <si>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</si>
  <si>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</si>
  <si>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</si>
  <si>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</si>
  <si>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</si>
  <si>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</si>
  <si>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</si>
  <si>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</si>
  <si>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</si>
  <si>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</si>
  <si>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</si>
  <si>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</si>
  <si>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</si>
  <si>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</si>
  <si>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</si>
  <si>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</si>
  <si>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</si>
  <si>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</si>
  <si>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</si>
  <si>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</si>
  <si>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</si>
  <si>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</si>
  <si>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</si>
  <si>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</si>
  <si>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</si>
  <si>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</si>
  <si>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</si>
  <si>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</si>
  <si>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</si>
  <si>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</si>
  <si>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</si>
  <si>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</si>
  <si>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</si>
  <si>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</si>
  <si>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</si>
  <si>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</si>
  <si>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</si>
  <si>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</si>
  <si>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</si>
  <si>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</si>
  <si>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</si>
  <si>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</si>
  <si>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</si>
  <si>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</si>
  <si>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</si>
  <si>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</si>
  <si>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</si>
  <si>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</si>
  <si>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</si>
  <si>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</si>
  <si>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</si>
  <si>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</si>
  <si>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</si>
  <si>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</si>
  <si>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</si>
  <si>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</si>
  <si>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</si>
  <si>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</si>
  <si>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</si>
  <si>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</si>
  <si>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</si>
  <si>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</si>
  <si>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</si>
  <si>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</si>
  <si>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</si>
  <si>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</si>
  <si>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</si>
  <si>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</si>
  <si>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</si>
  <si>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</si>
  <si>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</si>
  <si>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</si>
  <si>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</si>
  <si>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</si>
  <si>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</si>
  <si>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</si>
  <si>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</si>
  <si>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</si>
  <si>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</si>
  <si>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</si>
  <si>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</si>
  <si>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</si>
  <si>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</si>
  <si>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</si>
  <si>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</si>
  <si>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</si>
  <si>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</si>
  <si>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</si>
  <si>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</si>
  <si>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</si>
  <si>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</si>
  <si>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</si>
  <si>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</si>
  <si>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</si>
  <si>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</si>
  <si>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</si>
  <si>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</si>
  <si>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</si>
  <si>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</si>
  <si>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</si>
  <si>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</si>
  <si>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</si>
  <si>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</si>
  <si>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</si>
  <si>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</si>
  <si>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</si>
  <si>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</si>
  <si>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</si>
  <si>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</si>
  <si>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</si>
  <si>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</si>
  <si>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</si>
  <si>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</si>
  <si>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</si>
  <si>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</si>
  <si>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</si>
  <si>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</si>
  <si>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</si>
  <si>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</si>
  <si>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</si>
  <si>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</si>
  <si>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</si>
  <si>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</si>
  <si>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</si>
  <si>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</si>
  <si>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</si>
  <si>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</si>
  <si>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</si>
  <si>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</si>
  <si>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</si>
  <si>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</si>
  <si>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</si>
  <si>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</si>
  <si>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</si>
  <si>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</si>
  <si>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</si>
  <si>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</si>
  <si>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</si>
  <si>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</si>
  <si>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</si>
  <si>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</si>
  <si>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</si>
  <si>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</si>
  <si>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</si>
  <si>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</si>
  <si>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</si>
  <si>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</si>
  <si>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</si>
  <si>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</si>
  <si>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</si>
  <si>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</si>
  <si>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</si>
  <si>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</si>
  <si>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</si>
  <si>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</si>
  <si>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</si>
  <si>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</si>
  <si>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</si>
  <si>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</si>
  <si>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</si>
  <si>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</si>
  <si>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</si>
  <si>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</si>
  <si>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</si>
  <si>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</si>
  <si>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</si>
  <si>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</si>
  <si>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</si>
  <si>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</si>
  <si>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</si>
  <si>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</si>
  <si>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</si>
  <si>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</si>
  <si>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</si>
  <si>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</si>
  <si>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</si>
  <si>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</si>
  <si>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</si>
  <si>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</si>
  <si>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</si>
  <si>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</si>
  <si>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</si>
  <si>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</si>
  <si>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</si>
  <si>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</si>
  <si>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</si>
  <si>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</si>
  <si>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</si>
  <si>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</si>
  <si>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</si>
  <si>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</si>
  <si>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</si>
  <si>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</si>
  <si>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</si>
  <si>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</si>
  <si>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</si>
  <si>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</si>
  <si>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</si>
  <si>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</si>
  <si>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</si>
  <si>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</si>
  <si>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</si>
  <si>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</si>
  <si>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</si>
  <si>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</si>
  <si>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</si>
  <si>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</si>
  <si>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</si>
  <si>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</si>
  <si>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</si>
  <si>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</si>
  <si>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</si>
  <si>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</si>
  <si>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</si>
  <si>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</si>
  <si>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</si>
  <si>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</si>
  <si>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</si>
  <si>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</si>
  <si>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</si>
  <si>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</si>
  <si>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</si>
  <si>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</si>
  <si>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</si>
  <si>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</si>
  <si>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</si>
  <si>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</si>
  <si>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</si>
  <si>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</si>
  <si>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</si>
  <si>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</si>
  <si>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</si>
  <si>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</si>
  <si>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</si>
  <si>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</si>
  <si>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</si>
  <si>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</si>
  <si>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</si>
  <si>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</si>
  <si>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</si>
  <si>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</si>
  <si>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</si>
  <si>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</si>
  <si>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</si>
  <si>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</si>
  <si>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</si>
  <si>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</si>
  <si>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</si>
  <si>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</si>
  <si>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</si>
  <si>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</si>
  <si>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</si>
  <si>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</si>
  <si>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</si>
  <si>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</si>
  <si>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</si>
  <si>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</si>
  <si>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</si>
  <si>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</si>
  <si>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</si>
  <si>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</si>
  <si>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</si>
  <si>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</si>
  <si>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</si>
  <si>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</si>
  <si>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</si>
  <si>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</si>
  <si>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</si>
  <si>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</si>
  <si>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</si>
  <si>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</si>
  <si>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</si>
  <si>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</si>
  <si>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</si>
  <si>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</si>
  <si>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</si>
  <si>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</si>
  <si>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</si>
  <si>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</si>
  <si>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</si>
  <si>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</si>
  <si>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</si>
  <si>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</si>
  <si>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</si>
  <si>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</si>
  <si>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</si>
  <si>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</si>
  <si>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</si>
  <si>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</si>
  <si>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</si>
  <si>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</si>
  <si>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</si>
  <si>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</si>
  <si>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</si>
  <si>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</si>
  <si>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</si>
  <si>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</si>
  <si>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</si>
  <si>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</si>
  <si>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</si>
  <si>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</si>
  <si>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</si>
  <si>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</si>
  <si>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</si>
  <si>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</si>
  <si>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</si>
  <si>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</si>
  <si>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</si>
  <si>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</si>
  <si>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</si>
  <si>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</si>
  <si>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</si>
  <si>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</si>
  <si>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</si>
  <si>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</si>
  <si>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</si>
  <si>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</si>
  <si>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</si>
  <si>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</si>
  <si>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</si>
  <si>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</si>
  <si>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</si>
  <si>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</si>
  <si>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</si>
  <si>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</si>
  <si>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</si>
  <si>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</si>
  <si>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</si>
  <si>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</si>
  <si>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</si>
  <si>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</si>
  <si>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</si>
  <si>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</si>
  <si>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</si>
  <si>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</si>
  <si>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</si>
  <si>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</si>
  <si>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</si>
  <si>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</si>
  <si>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</si>
  <si>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</si>
  <si>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</si>
  <si>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</si>
  <si>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</si>
  <si>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</si>
  <si>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</si>
  <si>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</si>
  <si>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</si>
  <si>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</si>
  <si>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</si>
  <si>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</si>
  <si>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</si>
  <si>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</si>
  <si>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</si>
  <si>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</si>
  <si>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</si>
  <si>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</si>
  <si>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</si>
  <si>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</si>
  <si>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</si>
  <si>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</si>
  <si>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</si>
  <si>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</si>
  <si>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</si>
  <si>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</si>
  <si>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</si>
  <si>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</si>
  <si>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</si>
  <si>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</si>
  <si>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</si>
  <si>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</si>
  <si>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</si>
  <si>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</si>
  <si>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</si>
  <si>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</si>
  <si>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</si>
  <si>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</si>
  <si>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</si>
  <si>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</si>
  <si>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</si>
  <si>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</si>
  <si>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</si>
  <si>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</si>
  <si>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</si>
  <si>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</si>
  <si>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</si>
  <si>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</si>
  <si>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</si>
  <si>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</si>
  <si>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</si>
  <si>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</si>
  <si>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</si>
  <si>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</si>
  <si>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</si>
  <si>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</si>
  <si>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</si>
  <si>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</si>
  <si>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</si>
  <si>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</si>
  <si>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</si>
  <si>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</si>
  <si>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</si>
  <si>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</si>
  <si>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</si>
  <si>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</si>
  <si>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</si>
  <si>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</si>
  <si>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</si>
  <si>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</si>
  <si>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</si>
  <si>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</si>
  <si>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</si>
  <si>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</si>
  <si>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</si>
  <si>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</si>
  <si>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</si>
  <si>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</si>
  <si>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</si>
  <si>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</si>
  <si>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</si>
  <si>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</si>
  <si>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</si>
  <si>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</si>
  <si>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</si>
  <si>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</si>
  <si>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</si>
  <si>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</si>
  <si>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</si>
  <si>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</si>
  <si>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</si>
  <si>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</si>
  <si>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</si>
  <si>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</si>
  <si>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</si>
  <si>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</si>
  <si>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</si>
  <si>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</si>
  <si>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</si>
  <si>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</si>
  <si>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</si>
  <si>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</si>
  <si>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</si>
  <si>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</si>
  <si>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</si>
  <si>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</si>
  <si>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</si>
  <si>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</si>
  <si>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</si>
  <si>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</si>
  <si>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</si>
  <si>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</si>
  <si>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</si>
  <si>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</si>
  <si>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</si>
  <si>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</si>
  <si>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</si>
  <si>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</si>
  <si>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</si>
  <si>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</si>
  <si>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</si>
  <si>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</si>
  <si>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</si>
  <si>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</si>
  <si>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</si>
  <si>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</si>
  <si>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</si>
  <si>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</si>
  <si>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</si>
  <si>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</si>
  <si>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</si>
  <si>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</si>
  <si>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</si>
  <si>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</si>
  <si>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</si>
  <si>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</si>
  <si>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</si>
  <si>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</si>
  <si>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</si>
  <si>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</si>
  <si>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</si>
  <si>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</si>
  <si>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</si>
  <si>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</si>
  <si>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</si>
  <si>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</si>
  <si>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</si>
  <si>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</si>
  <si>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</si>
  <si>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</si>
  <si>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</si>
  <si>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</si>
  <si>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</si>
  <si>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</si>
  <si>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</si>
  <si>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</si>
  <si>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</si>
  <si>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</si>
  <si>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</si>
  <si>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</si>
  <si>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</si>
  <si>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</si>
  <si>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</si>
  <si>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</si>
  <si>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</si>
  <si>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</si>
  <si>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</si>
  <si>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</si>
  <si>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</si>
  <si>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</si>
  <si>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</si>
  <si>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</si>
  <si>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</si>
  <si>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</si>
  <si>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</si>
  <si>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</si>
  <si>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</si>
  <si>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</si>
  <si>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</si>
  <si>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</si>
  <si>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</si>
  <si>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</si>
  <si>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</si>
  <si>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</si>
  <si>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</si>
  <si>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</si>
  <si>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</si>
  <si>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</si>
  <si>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</si>
  <si>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</si>
  <si>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</si>
  <si>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</si>
  <si>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</si>
  <si>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</si>
  <si>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</si>
  <si>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</si>
  <si>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</si>
  <si>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</si>
  <si>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</si>
  <si>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</si>
  <si>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</si>
  <si>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</si>
  <si>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</si>
  <si>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</si>
  <si>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</si>
  <si>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</si>
  <si>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</si>
  <si>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</si>
  <si>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</si>
  <si>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</si>
  <si>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</si>
  <si>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</si>
  <si>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</si>
  <si>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</si>
  <si>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</si>
  <si>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</si>
  <si>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</si>
  <si>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</si>
  <si>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</si>
  <si>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</si>
  <si>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</si>
  <si>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</si>
  <si>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</si>
  <si>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</si>
  <si>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</si>
  <si>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</si>
  <si>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</si>
  <si>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</si>
  <si>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</si>
  <si>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</si>
  <si>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</si>
  <si>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</si>
  <si>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</si>
  <si>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</si>
  <si>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</si>
  <si>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</si>
  <si>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</si>
  <si>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</si>
  <si>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</si>
  <si>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</si>
  <si>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</si>
  <si>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</si>
  <si>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</si>
  <si>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</si>
  <si>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</si>
  <si>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</si>
  <si>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</si>
  <si>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</si>
  <si>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</si>
  <si>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</si>
  <si>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</si>
  <si>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</si>
  <si>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</si>
  <si>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</si>
  <si>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</si>
  <si>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</si>
  <si>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</si>
  <si>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</si>
  <si>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</si>
  <si>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</si>
  <si>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</si>
  <si>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</si>
  <si>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</si>
  <si>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</si>
  <si>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</si>
  <si>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</si>
  <si>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</si>
  <si>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</si>
  <si>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</si>
  <si>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</si>
  <si>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</si>
  <si>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</si>
  <si>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</si>
  <si>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</si>
  <si>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</si>
  <si>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</si>
  <si>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</si>
  <si>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</si>
  <si>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</si>
  <si>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</si>
  <si>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</si>
  <si>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</si>
  <si>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</si>
  <si>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</si>
  <si>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</si>
  <si>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</si>
  <si>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</si>
  <si>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</si>
  <si>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</si>
  <si>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</si>
  <si>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</si>
  <si>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</si>
  <si>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</si>
  <si>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</si>
  <si>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</si>
  <si>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</si>
  <si>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</si>
  <si>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</si>
  <si>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</si>
  <si>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</si>
  <si>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</si>
  <si>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</si>
  <si>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</si>
  <si>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</si>
  <si>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</si>
  <si>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</si>
  <si>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</si>
  <si>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</si>
  <si>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</si>
  <si>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</si>
  <si>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</si>
  <si>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</si>
  <si>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</si>
  <si>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</si>
  <si>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</si>
  <si>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</si>
  <si>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</si>
  <si>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</si>
  <si>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</si>
  <si>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</si>
  <si>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</si>
  <si>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</si>
  <si>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</si>
  <si>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</si>
  <si>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</si>
  <si>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</si>
  <si>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</si>
  <si>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</si>
  <si>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</si>
  <si>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</si>
  <si>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</si>
  <si>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</si>
  <si>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</si>
  <si>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</si>
  <si>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</si>
  <si>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</si>
  <si>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</si>
  <si>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</si>
  <si>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</si>
  <si>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</si>
  <si>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</si>
  <si>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</si>
  <si>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</si>
  <si>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</si>
  <si>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</si>
  <si>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</si>
  <si>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</si>
  <si>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</si>
  <si>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</si>
  <si>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</si>
  <si>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</si>
  <si>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</si>
  <si>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</si>
  <si>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</si>
  <si>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</si>
  <si>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</si>
  <si>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</si>
  <si>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</si>
  <si>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</si>
  <si>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</si>
  <si>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</si>
  <si>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</si>
  <si>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</si>
  <si>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</si>
  <si>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</si>
  <si>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</si>
  <si>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</si>
  <si>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</si>
  <si>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</si>
  <si>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</si>
  <si>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</si>
  <si>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</si>
  <si>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</si>
  <si>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</si>
  <si>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</si>
  <si>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</si>
  <si>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</si>
  <si>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</si>
  <si>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</si>
  <si>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</si>
  <si>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</si>
  <si>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</si>
  <si>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</si>
  <si>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</si>
  <si>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</si>
  <si>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</si>
  <si>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</si>
  <si>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</si>
  <si>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</si>
  <si>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</si>
  <si>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</si>
  <si>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</si>
  <si>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</si>
  <si>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</si>
  <si>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</si>
  <si>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</si>
  <si>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</si>
  <si>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</si>
  <si>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</si>
  <si>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</si>
  <si>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</si>
  <si>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</si>
  <si>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</si>
  <si>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</si>
  <si>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</si>
  <si>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</si>
  <si>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</si>
  <si>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</si>
  <si>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</si>
  <si>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</si>
  <si>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</si>
  <si>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</si>
  <si>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</si>
  <si>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</si>
  <si>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</si>
  <si>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</si>
  <si>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</si>
  <si>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</si>
  <si>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</si>
  <si>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</si>
  <si>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</si>
  <si>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</si>
  <si>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</si>
  <si>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</si>
  <si>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</si>
  <si>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</si>
  <si>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</si>
  <si>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</si>
  <si>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</si>
  <si>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</si>
  <si>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</si>
  <si>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</si>
  <si>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</si>
  <si>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</si>
  <si>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</si>
  <si>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</si>
  <si>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</si>
  <si>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</si>
  <si>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</si>
  <si>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</si>
  <si>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</si>
  <si>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</si>
  <si>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</si>
  <si>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</si>
  <si>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</si>
  <si>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</si>
  <si>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</si>
  <si>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</si>
  <si>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</si>
  <si>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</si>
  <si>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</si>
  <si>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</si>
  <si>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</si>
  <si>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</si>
  <si>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</si>
  <si>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</si>
  <si>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</si>
  <si>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</si>
  <si>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</si>
  <si>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</si>
  <si>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</si>
  <si>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</si>
  <si>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</si>
  <si>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</si>
  <si>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</si>
  <si>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</si>
  <si>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</si>
  <si>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</si>
  <si>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</si>
  <si>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</si>
  <si>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</si>
  <si>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</si>
  <si>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</si>
  <si>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</si>
  <si>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</si>
  <si>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</si>
  <si>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</si>
  <si>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</si>
  <si>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</si>
  <si>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</si>
  <si>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</si>
  <si>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</si>
  <si>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</si>
  <si>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</si>
  <si>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</si>
  <si>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</si>
  <si>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</si>
  <si>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</si>
  <si>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</si>
  <si>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</si>
  <si>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</si>
  <si>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</si>
  <si>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</si>
  <si>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</si>
  <si>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</si>
  <si>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</si>
  <si>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</si>
  <si>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</si>
  <si>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</si>
  <si>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</si>
  <si>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</si>
  <si>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</si>
  <si>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</si>
  <si>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</si>
  <si>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</si>
  <si>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</si>
  <si>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</si>
  <si>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</si>
  <si>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</si>
  <si>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</si>
  <si>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</si>
  <si>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</si>
  <si>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</si>
  <si>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</si>
  <si>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</si>
  <si>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</si>
  <si>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</si>
  <si>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</si>
  <si>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</si>
  <si>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</si>
  <si>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</si>
  <si>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</si>
  <si>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</si>
  <si>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</si>
  <si>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</si>
  <si>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</si>
  <si>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</si>
  <si>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</si>
  <si>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</si>
  <si>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</si>
  <si>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</si>
  <si>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</si>
  <si>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</si>
  <si>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</si>
  <si>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</si>
  <si>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</si>
  <si>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</si>
  <si>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</si>
  <si>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</si>
  <si>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</si>
  <si>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</si>
  <si>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</si>
  <si>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</si>
  <si>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</si>
  <si>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</si>
  <si>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</si>
  <si>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</si>
  <si>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</si>
  <si>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</si>
  <si>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</si>
  <si>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</si>
  <si>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</si>
  <si>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</si>
  <si>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</si>
  <si>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</si>
  <si>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</si>
  <si>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</si>
  <si>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</si>
  <si>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</si>
  <si>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</si>
  <si>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</si>
  <si>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</si>
  <si>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</si>
  <si>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</si>
  <si>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</si>
  <si>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</si>
  <si>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</si>
  <si>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</si>
  <si>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</si>
  <si>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</si>
  <si>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</si>
  <si>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</si>
  <si>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</si>
  <si>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</si>
  <si>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</si>
  <si>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</si>
  <si>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</si>
  <si>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</si>
  <si>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</si>
  <si>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</si>
  <si>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</si>
  <si>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</si>
  <si>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</si>
  <si>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</si>
  <si>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</si>
  <si>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</si>
  <si>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</si>
  <si>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</si>
  <si>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</si>
  <si>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</si>
  <si>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</si>
  <si>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</si>
  <si>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</si>
  <si>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</si>
  <si>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</si>
  <si>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</si>
  <si>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</si>
  <si>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</si>
  <si>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</si>
  <si>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</si>
  <si>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</si>
  <si>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</si>
  <si>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</si>
  <si>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</si>
  <si>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</si>
  <si>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</si>
  <si>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</si>
  <si>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</si>
  <si>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</si>
  <si>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</si>
  <si>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</si>
  <si>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</si>
  <si>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</si>
  <si>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</si>
  <si>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</si>
  <si>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</si>
  <si>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</si>
  <si>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</si>
  <si>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</si>
  <si>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</si>
  <si>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</si>
  <si>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</si>
  <si>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</si>
  <si>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</si>
  <si>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</si>
  <si>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</si>
  <si>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</si>
  <si>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</si>
  <si>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</si>
  <si>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</si>
  <si>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</si>
  <si>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</si>
  <si>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</si>
  <si>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</si>
  <si>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</si>
  <si>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</si>
  <si>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</si>
  <si>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</si>
  <si>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</si>
  <si>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</si>
  <si>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</si>
  <si>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</si>
  <si>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</si>
  <si>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</si>
  <si>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</si>
  <si>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</si>
  <si>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</si>
  <si>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</si>
  <si>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</si>
  <si>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</si>
  <si>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</si>
  <si>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</si>
  <si>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</si>
  <si>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</si>
  <si>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</si>
  <si>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</si>
  <si>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</si>
  <si>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</si>
  <si>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</si>
  <si>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</si>
  <si>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</si>
  <si>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</si>
  <si>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</si>
  <si>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</si>
  <si>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</si>
  <si>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</si>
  <si>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</si>
  <si>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</si>
  <si>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</si>
  <si>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</si>
  <si>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</si>
  <si>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</si>
  <si>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</si>
  <si>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</si>
  <si>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</si>
  <si>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</si>
  <si>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</si>
  <si>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</si>
  <si>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</si>
  <si>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</si>
  <si>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</si>
  <si>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</si>
  <si>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</si>
  <si>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</si>
  <si>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</si>
  <si>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</si>
  <si>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</si>
  <si>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</si>
  <si>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</si>
  <si>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</si>
  <si>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</si>
  <si>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</si>
  <si>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</si>
  <si>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</si>
  <si>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</si>
  <si>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</si>
  <si>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</si>
  <si>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</si>
  <si>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</si>
  <si>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</si>
  <si>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</si>
  <si>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</si>
  <si>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</si>
  <si>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</si>
  <si>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</si>
  <si>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</si>
  <si>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</si>
  <si>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</si>
  <si>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</si>
  <si>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</si>
  <si>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</si>
  <si>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</si>
  <si>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</si>
  <si>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</si>
  <si>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</si>
  <si>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</si>
  <si>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</si>
  <si>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</si>
  <si>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</si>
  <si>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</si>
  <si>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</si>
  <si>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</si>
  <si>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</si>
  <si>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</si>
  <si>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</si>
  <si>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</si>
  <si>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</si>
  <si>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</si>
  <si>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</si>
  <si>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</si>
  <si>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</si>
  <si>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</si>
  <si>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</si>
  <si>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</si>
  <si>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</si>
  <si>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</si>
  <si>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</si>
  <si>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</si>
  <si>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</si>
  <si>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</si>
  <si>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</si>
  <si>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</si>
  <si>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</si>
  <si>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</si>
  <si>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</si>
  <si>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</si>
  <si>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</si>
  <si>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</si>
  <si>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</si>
  <si>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</si>
  <si>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</si>
  <si>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</si>
  <si>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</si>
  <si>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</si>
  <si>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</si>
  <si>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</si>
  <si>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</si>
  <si>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</si>
  <si>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</si>
  <si>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</si>
  <si>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</si>
  <si>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</si>
  <si>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</si>
  <si>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</si>
  <si>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</si>
  <si>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</si>
  <si>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</si>
  <si>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</si>
  <si>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</si>
  <si>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</si>
  <si>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</si>
  <si>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</si>
  <si>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</si>
  <si>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</si>
  <si>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</si>
  <si>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</si>
  <si>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</si>
  <si>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</si>
  <si>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</si>
  <si>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</si>
  <si>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</si>
  <si>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</si>
  <si>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</si>
  <si>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</si>
  <si>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</si>
  <si>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</si>
  <si>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</si>
  <si>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</si>
  <si>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</si>
  <si>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</si>
  <si>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</si>
  <si>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</si>
  <si>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</si>
  <si>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</si>
  <si>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</si>
  <si>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</si>
  <si>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</si>
  <si>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</si>
  <si>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</si>
  <si>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</si>
  <si>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</si>
  <si>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</si>
  <si>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</si>
  <si>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</si>
  <si>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</si>
  <si>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</si>
  <si>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</si>
  <si>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</si>
  <si>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</si>
  <si>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</si>
  <si>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</si>
  <si>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</si>
  <si>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</si>
  <si>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</si>
  <si>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</si>
  <si>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</si>
  <si>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</si>
  <si>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</si>
  <si>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</si>
  <si>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</si>
  <si>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</si>
  <si>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</si>
  <si>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</si>
  <si>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</si>
  <si>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</si>
  <si>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</si>
  <si>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</si>
  <si>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</si>
  <si>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</si>
  <si>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</si>
  <si>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</si>
  <si>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</si>
  <si>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</si>
  <si>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</si>
  <si>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</si>
  <si>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</si>
  <si>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</si>
  <si>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</si>
  <si>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</si>
  <si>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</si>
  <si>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</si>
  <si>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</si>
  <si>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</si>
  <si>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</si>
  <si>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</si>
  <si>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</si>
  <si>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</si>
  <si>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</si>
  <si>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</si>
  <si>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</si>
  <si>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</si>
  <si>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</si>
  <si>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</si>
  <si>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</si>
  <si>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</si>
  <si>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</si>
  <si>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</si>
  <si>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</si>
  <si>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</si>
  <si>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</si>
  <si>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</si>
  <si>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</si>
  <si>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</si>
  <si>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</si>
  <si>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</si>
  <si>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</si>
  <si>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</si>
  <si>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</si>
  <si>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</si>
  <si>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</si>
  <si>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</si>
  <si>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</si>
  <si>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</si>
  <si>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</si>
  <si>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</si>
  <si>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</si>
  <si>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</si>
  <si>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</si>
  <si>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</si>
  <si>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</si>
  <si>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</si>
  <si>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</si>
  <si>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</si>
  <si>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</si>
  <si>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</si>
  <si>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</si>
  <si>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</si>
  <si>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</si>
  <si>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</si>
  <si>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</si>
  <si>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</si>
  <si>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</si>
  <si>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</si>
  <si>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</si>
  <si>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</si>
  <si>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</si>
  <si>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</si>
  <si>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</si>
  <si>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</si>
  <si>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</si>
  <si>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</si>
  <si>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</si>
  <si>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</si>
  <si>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</si>
  <si>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</si>
  <si>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</si>
  <si>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</si>
  <si>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</si>
  <si>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</si>
  <si>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</si>
  <si>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</si>
  <si>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</si>
  <si>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</si>
  <si>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</si>
  <si>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</si>
  <si>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</si>
  <si>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</si>
  <si>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</si>
  <si>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</si>
  <si>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</si>
  <si>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</si>
  <si>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</si>
  <si>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</si>
  <si>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</si>
  <si>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</si>
  <si>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</si>
  <si>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</si>
  <si>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</si>
  <si>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</si>
  <si>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</si>
  <si>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</si>
  <si>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</si>
  <si>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</si>
  <si>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</si>
  <si>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</si>
  <si>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</si>
  <si>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</si>
  <si>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</si>
  <si>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</si>
  <si>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</si>
  <si>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</si>
  <si>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</si>
  <si>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</si>
  <si>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</si>
  <si>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</si>
  <si>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</si>
  <si>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</si>
  <si>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</si>
  <si>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</si>
  <si>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</si>
  <si>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</si>
  <si>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</si>
  <si>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</si>
  <si>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</si>
  <si>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</si>
  <si>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</si>
  <si>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</si>
  <si>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</si>
  <si>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</si>
  <si>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</si>
  <si>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</si>
  <si>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</si>
  <si>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</si>
  <si>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</si>
  <si>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</si>
  <si>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</si>
  <si>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</si>
  <si>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</si>
  <si>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</si>
  <si>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</si>
  <si>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</si>
  <si>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</si>
  <si>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</si>
  <si>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</si>
  <si>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</si>
  <si>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</si>
  <si>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</si>
  <si>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</si>
  <si>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</si>
  <si>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</si>
  <si>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</si>
  <si>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</si>
  <si>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</si>
  <si>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</si>
  <si>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</si>
  <si>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</si>
  <si>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</si>
  <si>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</si>
  <si>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</si>
  <si>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</si>
  <si>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</si>
  <si>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</si>
  <si>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</si>
  <si>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</si>
  <si>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</si>
  <si>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</si>
  <si>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</si>
  <si>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</si>
  <si>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</si>
  <si>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</si>
  <si>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</si>
  <si>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</si>
  <si>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</si>
  <si>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</si>
  <si>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</si>
  <si>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</si>
  <si>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</si>
  <si>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</si>
  <si>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</si>
  <si>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</si>
  <si>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</si>
  <si>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</si>
  <si>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</si>
  <si>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</si>
  <si>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</si>
  <si>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</si>
  <si>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</si>
  <si>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</si>
  <si>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</si>
  <si>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</si>
  <si>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</si>
  <si>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</si>
  <si>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</si>
  <si>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</si>
  <si>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</si>
  <si>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</si>
  <si>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</si>
  <si>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</si>
  <si>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</si>
  <si>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</si>
  <si>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</si>
  <si>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</si>
  <si>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</si>
  <si>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</si>
  <si>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</si>
  <si>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</si>
  <si>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</si>
  <si>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</si>
  <si>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</si>
  <si>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</si>
  <si>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</si>
  <si>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</si>
  <si>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</si>
  <si>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</si>
  <si>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</si>
  <si>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</si>
  <si>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</si>
  <si>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</si>
  <si>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</si>
  <si>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</si>
  <si>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</si>
  <si>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</si>
  <si>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</si>
  <si>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</si>
  <si>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</si>
  <si>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</si>
  <si>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</si>
  <si>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</si>
  <si>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</si>
  <si>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</si>
  <si>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</si>
  <si>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</si>
  <si>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</si>
  <si>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</si>
  <si>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</si>
  <si>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</si>
  <si>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</si>
  <si>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</si>
  <si>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</si>
  <si>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</si>
  <si>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</si>
  <si>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</si>
  <si>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</si>
  <si>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</si>
  <si>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</si>
  <si>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</si>
  <si>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</si>
  <si>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</si>
  <si>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</si>
  <si>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</si>
  <si>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</si>
  <si>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</si>
  <si>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</si>
  <si>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</si>
  <si>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</si>
  <si>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</si>
  <si>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</si>
  <si>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</si>
  <si>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</si>
  <si>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</si>
  <si>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</si>
  <si>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</si>
  <si>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</si>
  <si>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</si>
  <si>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</si>
  <si>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</si>
  <si>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</si>
  <si>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</si>
  <si>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</si>
  <si>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</si>
  <si>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</si>
  <si>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</si>
  <si>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</si>
  <si>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</si>
  <si>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</si>
  <si>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</si>
  <si>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</si>
  <si>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</si>
  <si>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</si>
  <si>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</si>
  <si>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</si>
  <si>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</si>
  <si>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</si>
  <si>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</si>
  <si>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</si>
  <si>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</si>
  <si>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</si>
  <si>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</si>
  <si>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</si>
  <si>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</si>
  <si>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</si>
  <si>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</si>
  <si>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</si>
  <si>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</si>
  <si>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</si>
  <si>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</si>
  <si>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</si>
  <si>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</si>
  <si>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</si>
  <si>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</si>
  <si>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</si>
  <si>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</si>
  <si>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</si>
  <si>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</si>
  <si>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</si>
  <si>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</si>
  <si>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</si>
  <si>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</si>
  <si>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</si>
  <si>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</si>
  <si>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</si>
  <si>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</si>
  <si>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</si>
  <si>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</si>
  <si>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</si>
  <si>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</si>
  <si>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</si>
  <si>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</si>
  <si>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</si>
  <si>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</si>
  <si>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</si>
  <si>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</si>
  <si>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</si>
  <si>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</si>
  <si>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</si>
  <si>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</si>
  <si>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</si>
  <si>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</si>
  <si>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</si>
  <si>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</si>
  <si>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</si>
  <si>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</si>
  <si>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</si>
  <si>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</si>
  <si>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</si>
  <si>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</si>
  <si>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</si>
  <si>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</si>
  <si>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</si>
  <si>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</si>
  <si>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</si>
  <si>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</si>
  <si>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</si>
  <si>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</si>
  <si>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</si>
  <si>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</si>
  <si>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</si>
  <si>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</si>
  <si>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</si>
  <si>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</si>
  <si>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</si>
  <si>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</si>
  <si>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</si>
  <si>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</si>
  <si>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</si>
  <si>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</si>
  <si>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</si>
  <si>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</si>
  <si>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</si>
  <si>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</si>
  <si>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</si>
  <si>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</si>
  <si>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</si>
  <si>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</si>
  <si>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</si>
  <si>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</si>
  <si>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</si>
  <si>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</si>
  <si>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</si>
  <si>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</si>
  <si>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</si>
  <si>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</si>
  <si>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</si>
  <si>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</si>
  <si>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</si>
  <si>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</si>
  <si>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</si>
  <si>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</si>
  <si>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</si>
  <si>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</si>
  <si>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</si>
  <si>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</si>
  <si>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</si>
  <si>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</si>
  <si>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</si>
  <si>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</si>
  <si>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</si>
  <si>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</si>
  <si>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</si>
  <si>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</si>
  <si>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</si>
  <si>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</si>
  <si>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</si>
  <si>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</si>
  <si>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</si>
  <si>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</si>
  <si>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</si>
  <si>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</si>
  <si>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</si>
  <si>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</si>
  <si>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</si>
  <si>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</si>
  <si>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</si>
  <si>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</si>
  <si>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</si>
  <si>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</si>
  <si>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</si>
  <si>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</si>
  <si>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</si>
  <si>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</si>
  <si>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</si>
  <si>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</si>
  <si>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</si>
  <si>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</si>
  <si>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</si>
  <si>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</si>
  <si>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</si>
  <si>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</si>
  <si>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</si>
  <si>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</si>
  <si>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</si>
  <si>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</si>
  <si>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</si>
  <si>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</si>
  <si>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</si>
  <si>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</si>
  <si>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</si>
  <si>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</si>
  <si>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</si>
  <si>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</si>
  <si>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</si>
  <si>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</si>
  <si>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</si>
  <si>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</si>
  <si>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</si>
  <si>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</si>
  <si>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</si>
  <si>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</si>
  <si>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</si>
  <si>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</si>
  <si>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</si>
  <si>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</si>
  <si>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</si>
  <si>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</si>
  <si>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</si>
  <si>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</si>
  <si>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</si>
  <si>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</si>
  <si>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</si>
  <si>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</si>
  <si>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</si>
  <si>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</si>
  <si>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</si>
  <si>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</si>
  <si>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</si>
  <si>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</si>
  <si>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</si>
  <si>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</si>
  <si>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</si>
  <si>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</si>
  <si>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</si>
  <si>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</si>
  <si>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</si>
  <si>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</si>
  <si>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</si>
  <si>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</si>
  <si>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</si>
  <si>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</si>
  <si>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</si>
  <si>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</si>
  <si>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</si>
  <si>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</si>
  <si>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</si>
  <si>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</si>
  <si>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</si>
  <si>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</si>
  <si>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</si>
  <si>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</si>
  <si>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</si>
  <si>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</si>
  <si>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</si>
  <si>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</si>
  <si>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</si>
  <si>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</si>
  <si>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</si>
  <si>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</si>
  <si>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</si>
  <si>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</si>
  <si>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</si>
  <si>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</si>
  <si>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</si>
  <si>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</si>
  <si>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</si>
  <si>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</si>
  <si>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</si>
  <si>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</si>
  <si>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</si>
  <si>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</si>
  <si>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</si>
  <si>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</si>
  <si>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</si>
  <si>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</si>
  <si>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</si>
  <si>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</si>
  <si>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</si>
  <si>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</si>
  <si>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</si>
  <si>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</si>
  <si>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</si>
  <si>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</si>
  <si>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</si>
  <si>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</si>
  <si>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</si>
  <si>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</si>
  <si>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</si>
  <si>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</si>
  <si>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</si>
  <si>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</si>
  <si>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</si>
  <si>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</si>
  <si>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</si>
  <si>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</si>
  <si>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</si>
  <si>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</si>
  <si>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</si>
  <si>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</si>
  <si>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</si>
  <si>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</si>
  <si>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</si>
  <si>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</si>
  <si>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</si>
  <si>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</si>
  <si>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</si>
  <si>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</si>
  <si>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</si>
  <si>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</si>
  <si>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</si>
  <si>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</si>
  <si>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</si>
  <si>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</si>
  <si>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</si>
  <si>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</si>
  <si>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</si>
  <si>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</si>
  <si>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</si>
  <si>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</si>
  <si>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</si>
  <si>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</si>
  <si>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</si>
  <si>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</si>
  <si>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</si>
  <si>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</si>
  <si>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</si>
  <si>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</si>
  <si>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</si>
  <si>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</si>
  <si>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</si>
  <si>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</si>
  <si>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</si>
  <si>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</si>
  <si>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</si>
  <si>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</si>
  <si>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</si>
  <si>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</si>
  <si>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</si>
  <si>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</si>
  <si>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</si>
  <si>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</si>
  <si>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</si>
  <si>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</si>
  <si>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</si>
  <si>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</si>
  <si>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</si>
  <si>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</si>
  <si>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</si>
  <si>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</si>
  <si>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</si>
  <si>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</si>
  <si>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</si>
  <si>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</si>
  <si>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</si>
  <si>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</si>
  <si>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</si>
  <si>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</si>
  <si>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</si>
  <si>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</si>
  <si>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</si>
  <si>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</si>
  <si>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</si>
  <si>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</si>
  <si>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</si>
  <si>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</si>
  <si>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</si>
  <si>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</si>
  <si>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</si>
  <si>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</si>
  <si>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</si>
  <si>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</si>
  <si>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</si>
  <si>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</si>
  <si>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</si>
  <si>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</si>
  <si>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</si>
  <si>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</si>
  <si>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</si>
  <si>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</si>
  <si>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</si>
  <si>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</si>
  <si>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</si>
  <si>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</si>
  <si>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</si>
  <si>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</si>
  <si>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</si>
  <si>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</si>
  <si>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</si>
  <si>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</si>
  <si>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</si>
  <si>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</si>
  <si>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</si>
  <si>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</si>
  <si>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</si>
  <si>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</si>
  <si>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</si>
  <si>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</si>
  <si>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</si>
  <si>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</si>
  <si>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</si>
  <si>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</si>
  <si>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</si>
  <si>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</si>
  <si>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</si>
  <si>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</si>
  <si>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</si>
  <si>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</si>
  <si>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</si>
  <si>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</si>
  <si>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</si>
  <si>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</si>
  <si>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</si>
  <si>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</si>
  <si>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</si>
  <si>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</si>
  <si>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</si>
  <si>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</si>
  <si>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</si>
  <si>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</si>
  <si>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</si>
  <si>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</si>
  <si>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</si>
  <si>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</si>
  <si>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</si>
  <si>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</si>
  <si>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</si>
  <si>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</si>
  <si>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</si>
  <si>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</si>
  <si>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</si>
  <si>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</si>
  <si>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</si>
  <si>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</si>
  <si>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</si>
  <si>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</si>
  <si>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</si>
  <si>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</si>
  <si>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</si>
  <si>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</si>
  <si>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</si>
  <si>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</si>
  <si>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</si>
  <si>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</si>
  <si>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</si>
  <si>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</si>
  <si>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</si>
  <si>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</si>
  <si>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</si>
  <si>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</si>
  <si>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</si>
  <si>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</si>
  <si>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</si>
  <si>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</si>
  <si>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</si>
  <si>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</si>
  <si>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</si>
  <si>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</si>
  <si>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</si>
  <si>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</si>
  <si>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</si>
  <si>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</si>
  <si>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</si>
  <si>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</si>
  <si>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</si>
  <si>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</si>
  <si>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</si>
  <si>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</si>
  <si>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</si>
  <si>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</si>
  <si>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</si>
  <si>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</si>
  <si>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</si>
  <si>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</si>
  <si>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</si>
  <si>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</si>
  <si>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</si>
  <si>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</si>
  <si>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</si>
  <si>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</si>
  <si>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</si>
  <si>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</si>
  <si>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</si>
  <si>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</si>
  <si>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</si>
  <si>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</si>
  <si>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</si>
  <si>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</si>
  <si>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</si>
  <si>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</si>
  <si>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</si>
  <si>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</si>
  <si>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</si>
  <si>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</si>
  <si>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</si>
  <si>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</si>
  <si>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</si>
  <si>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</si>
  <si>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</si>
  <si>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</si>
  <si>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</si>
  <si>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</si>
  <si>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</si>
  <si>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</si>
  <si>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</si>
  <si>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</si>
  <si>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</si>
  <si>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</si>
  <si>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</si>
  <si>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</si>
  <si>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</si>
  <si>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</si>
  <si>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</si>
  <si>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</si>
  <si>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</si>
  <si>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</si>
  <si>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</si>
  <si>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</si>
  <si>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</si>
  <si>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</si>
  <si>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</si>
  <si>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</si>
  <si>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</si>
  <si>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</si>
  <si>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</si>
  <si>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</si>
  <si>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</si>
  <si>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</si>
  <si>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</si>
  <si>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</si>
  <si>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</si>
  <si>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</si>
  <si>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</si>
  <si>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</si>
  <si>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</si>
  <si>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</si>
  <si>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</si>
  <si>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</si>
  <si>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</si>
  <si>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</si>
  <si>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</si>
  <si>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</si>
  <si>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</si>
  <si>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</si>
  <si>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</si>
  <si>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</si>
  <si>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</si>
  <si>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</si>
  <si>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</si>
  <si>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</si>
  <si>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</si>
  <si>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</si>
  <si>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</si>
  <si>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</si>
  <si>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</si>
  <si>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</si>
  <si>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</si>
  <si>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</si>
  <si>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</si>
  <si>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</si>
  <si>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</si>
  <si>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</si>
  <si>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</si>
  <si>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</si>
  <si>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</si>
  <si>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</si>
  <si>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</si>
  <si>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</si>
  <si>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</si>
  <si>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</si>
  <si>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</si>
  <si>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</si>
  <si>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</si>
  <si>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</si>
  <si>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</si>
  <si>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</si>
  <si>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</si>
  <si>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</si>
  <si>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</si>
  <si>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</si>
  <si>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</si>
  <si>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</si>
  <si>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</si>
  <si>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</si>
  <si>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</si>
  <si>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</si>
  <si>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</si>
  <si>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</si>
  <si>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</si>
  <si>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</si>
  <si>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</si>
  <si>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</si>
  <si>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</si>
  <si>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</si>
  <si>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</si>
  <si>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</si>
  <si>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</si>
  <si>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</si>
  <si>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</si>
  <si>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</si>
  <si>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</si>
  <si>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</si>
  <si>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</si>
  <si>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</si>
  <si>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</si>
  <si>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</si>
  <si>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</si>
  <si>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</si>
  <si>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</si>
  <si>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</si>
  <si>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</si>
  <si>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</si>
  <si>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</si>
  <si>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</si>
  <si>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</si>
  <si>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</si>
  <si>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</si>
  <si>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</si>
  <si>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</si>
  <si>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</si>
  <si>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</si>
  <si>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</si>
  <si>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</si>
  <si>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</si>
  <si>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</si>
  <si>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</si>
  <si>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</si>
  <si>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</si>
  <si>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</si>
  <si>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</si>
  <si>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</si>
  <si>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</si>
  <si>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</si>
  <si>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</si>
  <si>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</si>
  <si>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</si>
  <si>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</si>
  <si>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</si>
  <si>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</si>
  <si>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</si>
  <si>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</si>
  <si>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</si>
  <si>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</si>
  <si>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</si>
  <si>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</si>
  <si>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</si>
  <si>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</si>
  <si>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</si>
  <si>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</si>
  <si>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</si>
  <si>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</si>
  <si>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</si>
  <si>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</si>
  <si>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</si>
  <si>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</si>
  <si>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</si>
  <si>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</si>
  <si>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</si>
  <si>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</si>
  <si>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</si>
  <si>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</si>
  <si>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</si>
  <si>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</si>
  <si>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</si>
  <si>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</si>
  <si>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</si>
  <si>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</si>
  <si>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</si>
  <si>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</si>
  <si>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</si>
  <si>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</si>
  <si>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</si>
  <si>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</si>
  <si>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</si>
  <si>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</si>
  <si>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</si>
  <si>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</si>
  <si>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</si>
  <si>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</si>
  <si>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</si>
  <si>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</si>
  <si>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</si>
  <si>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</si>
  <si>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</si>
  <si>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</si>
  <si>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</si>
  <si>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</si>
  <si>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</si>
  <si>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</si>
  <si>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</si>
  <si>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</si>
  <si>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</si>
  <si>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</si>
  <si>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</si>
  <si>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</si>
  <si>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</si>
  <si>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</si>
  <si>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</si>
  <si>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</si>
  <si>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</si>
  <si>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</si>
  <si>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</si>
  <si>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</si>
  <si>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</si>
  <si>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</si>
  <si>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</si>
  <si>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</si>
  <si>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</si>
  <si>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</si>
  <si>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</si>
  <si>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</si>
  <si>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</si>
  <si>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</si>
  <si>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</si>
  <si>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</si>
  <si>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</si>
  <si>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</si>
  <si>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</si>
  <si>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</si>
  <si>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</si>
  <si>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</si>
  <si>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</si>
  <si>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</si>
  <si>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</si>
  <si>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</si>
  <si>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</si>
  <si>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</si>
  <si>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</si>
  <si>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</si>
  <si>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</si>
  <si>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</si>
  <si>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</si>
  <si>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</si>
  <si>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</si>
  <si>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</si>
  <si>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</si>
  <si>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</si>
  <si>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</si>
  <si>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</si>
  <si>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</si>
  <si>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</si>
  <si>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</si>
  <si>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</si>
  <si>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</si>
  <si>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</si>
  <si>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</si>
  <si>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</si>
  <si>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</si>
  <si>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</si>
  <si>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</si>
  <si>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</si>
  <si>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</si>
  <si>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</si>
  <si>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</si>
  <si>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</si>
  <si>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</si>
  <si>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</si>
  <si>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</si>
  <si>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</si>
  <si>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</si>
  <si>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</si>
  <si>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</si>
  <si>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</si>
  <si>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</si>
  <si>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</si>
  <si>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</si>
  <si>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</si>
  <si>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</si>
  <si>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</si>
  <si>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</si>
  <si>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</si>
  <si>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</si>
  <si>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</si>
  <si>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</si>
  <si>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</si>
  <si>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</si>
  <si>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</si>
  <si>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</si>
  <si>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</si>
  <si>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</si>
  <si>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</si>
  <si>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</si>
  <si>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</si>
  <si>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</si>
  <si>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</si>
  <si>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</si>
  <si>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</si>
  <si>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</si>
  <si>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</si>
  <si>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</si>
  <si>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</si>
  <si>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</si>
  <si>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</si>
  <si>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</si>
  <si>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</si>
  <si>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</si>
  <si>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</si>
  <si>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</si>
  <si>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</si>
  <si>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</si>
  <si>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</si>
  <si>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</si>
  <si>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</si>
  <si>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</si>
  <si>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</si>
  <si>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</si>
  <si>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</si>
  <si>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</si>
  <si>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</si>
  <si>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</si>
  <si>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</si>
  <si>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</si>
  <si>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</si>
  <si>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</si>
  <si>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</si>
  <si>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</si>
  <si>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</si>
  <si>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</si>
  <si>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</si>
  <si>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</si>
  <si>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</si>
  <si>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</si>
  <si>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</si>
  <si>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</si>
  <si>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</si>
  <si>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</si>
  <si>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</si>
  <si>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</si>
  <si>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</si>
  <si>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</si>
  <si>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</si>
  <si>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</si>
  <si>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</si>
  <si>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</si>
  <si>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</si>
  <si>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</si>
  <si>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</si>
  <si>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</si>
  <si>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</si>
  <si>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</si>
  <si>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</si>
  <si>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</si>
  <si>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</si>
  <si>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</si>
  <si>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</si>
  <si>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</si>
  <si>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</si>
  <si>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</si>
  <si>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</si>
  <si>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</si>
  <si>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</si>
  <si>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</si>
  <si>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</si>
  <si>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</si>
  <si>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</si>
  <si>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</si>
  <si>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</si>
  <si>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</si>
  <si>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</si>
  <si>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</si>
  <si>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</si>
  <si>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</si>
  <si>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</si>
  <si>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</si>
  <si>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</si>
  <si>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</si>
  <si>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</si>
  <si>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</si>
  <si>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</si>
  <si>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</si>
  <si>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</si>
  <si>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</si>
  <si>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</si>
  <si>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</si>
  <si>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</si>
  <si>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</si>
  <si>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</si>
  <si>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</si>
  <si>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</si>
  <si>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</si>
  <si>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</si>
  <si>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</si>
  <si>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</si>
  <si>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</si>
  <si>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</si>
  <si>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</si>
  <si>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</si>
  <si>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</si>
  <si>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</si>
  <si>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</si>
  <si>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</si>
  <si>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</si>
  <si>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</si>
  <si>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</si>
  <si>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</si>
  <si>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</si>
  <si>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</si>
  <si>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</si>
  <si>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</si>
  <si>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</si>
  <si>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</si>
  <si>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</si>
  <si>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</si>
  <si>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</si>
  <si>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</si>
  <si>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</si>
  <si>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</si>
  <si>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</si>
  <si>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</si>
  <si>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</si>
  <si>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</si>
  <si>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</si>
  <si>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</si>
  <si>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</si>
  <si>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</si>
  <si>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</si>
  <si>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</si>
  <si>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</si>
  <si>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</si>
  <si>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</si>
  <si>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</si>
  <si>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</si>
  <si>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</si>
  <si>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</si>
  <si>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</si>
  <si>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</si>
  <si>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</si>
  <si>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</si>
  <si>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</si>
  <si>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</si>
  <si>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</si>
  <si>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</si>
  <si>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</si>
  <si>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</si>
  <si>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</si>
  <si>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</si>
  <si>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</si>
  <si>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</si>
  <si>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</si>
  <si>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</si>
  <si>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</si>
  <si>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</si>
  <si>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</si>
  <si>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</si>
  <si>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</si>
  <si>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</si>
  <si>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</si>
  <si>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</si>
  <si>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</si>
  <si>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</si>
  <si>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</si>
  <si>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</si>
  <si>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</si>
  <si>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</si>
  <si>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</si>
  <si>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</si>
  <si>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</si>
  <si>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</si>
  <si>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</si>
  <si>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</si>
  <si>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</si>
  <si>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</si>
  <si>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</si>
  <si>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</si>
  <si>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</si>
  <si>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</si>
  <si>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</si>
  <si>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</si>
  <si>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</si>
  <si>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</si>
  <si>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</si>
  <si>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</si>
  <si>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</si>
  <si>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</si>
  <si>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</si>
  <si>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</si>
  <si>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</si>
  <si>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</si>
  <si>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</si>
  <si>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</si>
  <si>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</si>
  <si>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</si>
  <si>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</si>
  <si>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</si>
  <si>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</si>
  <si>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</si>
  <si>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</si>
  <si>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</si>
  <si>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</si>
  <si>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</si>
  <si>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</si>
  <si>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</si>
  <si>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</si>
  <si>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</si>
  <si>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</si>
  <si>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</si>
  <si>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</si>
  <si>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</si>
  <si>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</si>
  <si>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</si>
  <si>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</si>
  <si>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</si>
  <si>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</si>
  <si>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</si>
  <si>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</si>
  <si>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</si>
  <si>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</si>
  <si>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</si>
  <si>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</si>
  <si>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</si>
  <si>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</si>
  <si>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</si>
  <si>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</si>
  <si>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</si>
  <si>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</si>
  <si>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</si>
  <si>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</si>
  <si>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</si>
  <si>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</si>
  <si>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</si>
  <si>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</si>
  <si>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</si>
  <si>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</si>
  <si>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</si>
  <si>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</si>
  <si>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</si>
  <si>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</si>
  <si>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</si>
  <si>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</si>
  <si>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</si>
  <si>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</si>
  <si>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</si>
  <si>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</si>
  <si>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</si>
  <si>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</si>
  <si>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</si>
  <si>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</si>
  <si>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</si>
  <si>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</si>
  <si>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</si>
  <si>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</si>
  <si>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</si>
  <si>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</si>
  <si>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</si>
  <si>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</si>
  <si>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</si>
  <si>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</si>
  <si>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</si>
  <si>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</si>
  <si>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</si>
  <si>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</si>
  <si>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</si>
  <si>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</si>
  <si>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</si>
  <si>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</si>
  <si>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</si>
  <si>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</si>
  <si>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</si>
  <si>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</si>
  <si>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</si>
  <si>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</si>
  <si>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</si>
  <si>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</si>
  <si>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</si>
  <si>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</si>
  <si>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</si>
  <si>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</si>
  <si>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</si>
  <si>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</si>
  <si>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</si>
  <si>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</si>
  <si>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</si>
  <si>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</si>
  <si>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</si>
  <si>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</si>
  <si>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</si>
  <si>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</si>
  <si>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</si>
  <si>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</si>
  <si>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</si>
  <si>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</si>
  <si>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</si>
  <si>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</si>
  <si>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</si>
  <si>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</si>
  <si>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</si>
  <si>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</si>
  <si>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</si>
  <si>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</si>
  <si>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</si>
  <si>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</si>
  <si>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</si>
  <si>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</si>
  <si>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</si>
  <si>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</si>
  <si>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</si>
  <si>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</si>
  <si>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</si>
  <si>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</si>
  <si>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</si>
  <si>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</si>
  <si>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</si>
  <si>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</si>
  <si>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</si>
  <si>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</si>
  <si>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</si>
  <si>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</si>
  <si>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</si>
  <si>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</si>
  <si>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</si>
  <si>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</si>
  <si>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</si>
  <si>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</si>
  <si>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</si>
  <si>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</si>
  <si>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</si>
  <si>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</si>
  <si>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</si>
  <si>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</si>
  <si>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</si>
  <si>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</si>
  <si>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</si>
  <si>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</si>
  <si>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</si>
  <si>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</si>
  <si>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</si>
  <si>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</si>
  <si>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</si>
  <si>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</si>
  <si>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</si>
  <si>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</si>
  <si>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</si>
  <si>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</si>
  <si>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</si>
  <si>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</si>
  <si>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</si>
  <si>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</si>
  <si>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</si>
  <si>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</si>
  <si>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</si>
  <si>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</si>
  <si>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</si>
  <si>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</si>
  <si>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</si>
  <si>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</si>
  <si>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</si>
  <si>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</si>
  <si>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</si>
  <si>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</si>
  <si>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</si>
  <si>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</si>
  <si>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</si>
  <si>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</si>
  <si>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</si>
  <si>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</si>
  <si>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</si>
  <si>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</si>
  <si>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</si>
  <si>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</si>
  <si>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</si>
  <si>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</si>
  <si>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</si>
  <si>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</si>
  <si>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</si>
  <si>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</si>
  <si>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</si>
  <si>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</si>
  <si>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</si>
  <si>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</si>
  <si>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</si>
  <si>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</si>
  <si>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</si>
  <si>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</si>
  <si>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</si>
  <si>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</si>
  <si>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</si>
  <si>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</si>
  <si>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</si>
  <si>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</si>
  <si>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</si>
  <si>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</si>
  <si>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</si>
  <si>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</si>
  <si>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</si>
  <si>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</si>
  <si>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</si>
  <si>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</si>
  <si>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</si>
  <si>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</si>
  <si>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</si>
  <si>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</si>
  <si>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</si>
  <si>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</si>
  <si>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</si>
  <si>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</si>
  <si>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</si>
  <si>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</si>
  <si>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</si>
  <si>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</si>
  <si>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</si>
  <si>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</si>
  <si>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</si>
  <si>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</si>
  <si>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</si>
  <si>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</si>
  <si>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</si>
  <si>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</si>
  <si>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</si>
  <si>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</si>
  <si>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</si>
  <si>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</si>
  <si>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</si>
  <si>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</si>
  <si>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</si>
  <si>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</si>
  <si>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</si>
  <si>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</si>
  <si>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</si>
  <si>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</si>
  <si>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</si>
  <si>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</si>
  <si>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</si>
  <si>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</si>
  <si>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</si>
  <si>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</si>
  <si>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</si>
  <si>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</si>
  <si>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</si>
  <si>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</si>
  <si>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</si>
  <si>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</si>
  <si>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</si>
  <si>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</si>
  <si>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</si>
  <si>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</si>
  <si>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</si>
  <si>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</si>
  <si>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</si>
  <si>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</si>
  <si>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</si>
  <si>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</si>
  <si>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</si>
  <si>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</si>
  <si>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</si>
  <si>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</si>
  <si>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</si>
  <si>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</si>
  <si>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</si>
  <si>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</si>
  <si>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</si>
  <si>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</si>
  <si>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</si>
  <si>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</si>
  <si>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</si>
  <si>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</si>
  <si>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</si>
  <si>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</si>
  <si>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</si>
  <si>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</si>
  <si>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</si>
  <si>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</si>
  <si>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</si>
  <si>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</si>
  <si>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</si>
  <si>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</si>
  <si>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</si>
  <si>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</si>
  <si>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</si>
  <si>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</si>
  <si>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</si>
  <si>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</si>
  <si>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</si>
  <si>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</si>
  <si>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</si>
  <si>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</si>
  <si>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</si>
  <si>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</si>
  <si>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</si>
  <si>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</si>
  <si>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</si>
  <si>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</si>
  <si>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</si>
  <si>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</si>
  <si>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</si>
  <si>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</si>
  <si>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</si>
  <si>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</si>
  <si>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</si>
  <si>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</si>
  <si>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</si>
  <si>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</si>
  <si>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</si>
  <si>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</si>
  <si>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</si>
  <si>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</si>
  <si>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</si>
  <si>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</si>
  <si>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</si>
  <si>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</si>
  <si>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</si>
  <si>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</si>
  <si>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</si>
  <si>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</si>
  <si>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</si>
  <si>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</si>
  <si>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</si>
  <si>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</si>
  <si>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</si>
  <si>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</si>
  <si>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</si>
  <si>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</si>
  <si>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</si>
  <si>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</si>
  <si>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</si>
  <si>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</si>
  <si>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</si>
  <si>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</si>
  <si>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</si>
  <si>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</si>
  <si>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</si>
  <si>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</si>
  <si>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</si>
  <si>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</si>
  <si>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</si>
  <si>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</si>
  <si>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</si>
  <si>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</si>
  <si>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</si>
  <si>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</si>
  <si>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</si>
  <si>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</si>
  <si>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</si>
  <si>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</si>
  <si>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</si>
  <si>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</si>
  <si>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</si>
  <si>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</si>
  <si>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</si>
  <si>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</si>
  <si>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</si>
  <si>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</si>
  <si>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</si>
  <si>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</si>
  <si>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</si>
  <si>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</si>
  <si>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</si>
  <si>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</si>
  <si>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</si>
  <si>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</si>
  <si>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</si>
  <si>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</si>
  <si>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</si>
  <si>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</si>
  <si>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</si>
  <si>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</si>
  <si>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</si>
  <si>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</si>
  <si>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</si>
  <si>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</si>
  <si>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</si>
  <si>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</si>
  <si>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</si>
  <si>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</si>
  <si>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</si>
  <si>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</si>
  <si>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</si>
  <si>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</si>
  <si>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</si>
  <si>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</si>
  <si>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</si>
  <si>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</si>
  <si>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</si>
  <si>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</si>
  <si>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</si>
  <si>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</si>
  <si>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</si>
  <si>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</si>
  <si>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</si>
  <si>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</si>
  <si>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</si>
  <si>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</si>
  <si>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</si>
  <si>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</si>
  <si>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</si>
  <si>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</si>
  <si>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</si>
  <si>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</si>
  <si>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</si>
  <si>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</si>
  <si>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</si>
  <si>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</si>
  <si>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</si>
  <si>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</si>
  <si>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</si>
  <si>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</si>
  <si>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</si>
  <si>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</si>
  <si>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</si>
  <si>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</si>
  <si>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</si>
  <si>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</si>
  <si>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</si>
  <si>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</si>
  <si>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</si>
  <si>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</si>
  <si>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</si>
  <si>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</si>
  <si>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</si>
  <si>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</si>
  <si>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</si>
  <si>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</si>
  <si>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</si>
  <si>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</si>
  <si>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</si>
  <si>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</si>
  <si>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</si>
  <si>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</si>
  <si>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</si>
  <si>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</si>
  <si>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</si>
  <si>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</si>
  <si>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</si>
  <si>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</si>
  <si>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</si>
  <si>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</si>
  <si>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</si>
  <si>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</si>
  <si>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</si>
  <si>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</si>
  <si>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</si>
  <si>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</si>
  <si>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</si>
  <si>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</si>
  <si>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</si>
  <si>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</si>
  <si>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</si>
  <si>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</si>
  <si>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</si>
  <si>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</si>
  <si>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</si>
  <si>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</si>
  <si>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</si>
  <si>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</si>
  <si>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</si>
  <si>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</si>
  <si>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</si>
  <si>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</si>
  <si>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</si>
  <si>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</si>
  <si>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</si>
  <si>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</si>
  <si>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</si>
  <si>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</si>
  <si>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</si>
  <si>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</si>
  <si>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</si>
  <si>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</si>
  <si>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</si>
  <si>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</si>
  <si>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</si>
  <si>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</si>
  <si>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</si>
  <si>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</si>
  <si>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</si>
  <si>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</si>
  <si>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</si>
  <si>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</si>
  <si>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</si>
  <si>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</si>
  <si>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</si>
  <si>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</si>
  <si>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</si>
  <si>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</si>
  <si>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</si>
  <si>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</si>
  <si>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</si>
  <si>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</si>
  <si>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</si>
  <si>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</si>
  <si>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</si>
  <si>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</si>
  <si>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</si>
  <si>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</si>
  <si>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</si>
  <si>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</si>
  <si>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</si>
  <si>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</si>
  <si>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</si>
  <si>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</si>
  <si>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</si>
  <si>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</si>
  <si>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</si>
  <si>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</si>
  <si>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</si>
  <si>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</si>
  <si>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</si>
  <si>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</si>
  <si>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</si>
  <si>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</si>
  <si>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</si>
  <si>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</si>
  <si>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</si>
  <si>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</si>
  <si>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</si>
  <si>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</si>
  <si>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</si>
  <si>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</si>
  <si>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</si>
  <si>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</si>
  <si>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</si>
  <si>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</si>
  <si>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</si>
  <si>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</si>
  <si>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</si>
  <si>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</si>
  <si>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</si>
  <si>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</si>
  <si>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</si>
  <si>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</si>
  <si>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</si>
  <si>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</si>
  <si>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</si>
  <si>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</si>
  <si>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</si>
  <si>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</si>
  <si>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</si>
  <si>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</si>
  <si>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</si>
  <si>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</si>
  <si>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</si>
  <si>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</si>
  <si>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</si>
  <si>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</si>
  <si>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</si>
  <si>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</si>
  <si>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</si>
  <si>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</si>
  <si>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</si>
  <si>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</si>
  <si>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</si>
  <si>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</si>
  <si>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</si>
  <si>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</si>
  <si>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</si>
  <si>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</si>
  <si>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</si>
  <si>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</si>
  <si>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</si>
  <si>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</si>
  <si>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</si>
  <si>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</si>
  <si>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</si>
  <si>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</si>
  <si>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</si>
  <si>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</si>
  <si>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</si>
  <si>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</si>
  <si>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</si>
  <si>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</si>
  <si>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</si>
  <si>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</si>
  <si>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</si>
  <si>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</si>
  <si>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</si>
  <si>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</si>
  <si>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</si>
  <si>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</si>
  <si>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</si>
  <si>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</si>
  <si>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</si>
  <si>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</si>
  <si>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</si>
  <si>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</si>
  <si>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</si>
  <si>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</si>
  <si>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</si>
  <si>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</si>
  <si>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</si>
  <si>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</si>
  <si>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</si>
  <si>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</si>
  <si>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</si>
  <si>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</si>
  <si>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</si>
  <si>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</si>
  <si>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</si>
  <si>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</si>
  <si>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</si>
  <si>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</si>
  <si>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</si>
  <si>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</si>
  <si>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</si>
  <si>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</si>
  <si>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</si>
  <si>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</si>
  <si>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</si>
  <si>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</si>
  <si>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</si>
  <si>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</si>
  <si>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</si>
  <si>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</si>
  <si>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</si>
  <si>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</si>
  <si>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</si>
  <si>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</si>
  <si>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</si>
  <si>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</si>
  <si>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</si>
  <si>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</si>
  <si>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</si>
  <si>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</si>
  <si>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</si>
  <si>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</si>
  <si>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</si>
  <si>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</si>
  <si>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</si>
  <si>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</si>
  <si>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</si>
  <si>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</si>
  <si>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</si>
  <si>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</si>
  <si>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</si>
  <si>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</si>
  <si>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</si>
  <si>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</si>
  <si>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</si>
  <si>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</si>
  <si>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</si>
  <si>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</si>
  <si>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</si>
  <si>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</si>
  <si>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</si>
  <si>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</si>
  <si>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</si>
  <si>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</si>
  <si>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</si>
  <si>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</si>
  <si>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</si>
  <si>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</si>
  <si>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</si>
  <si>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</si>
  <si>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</si>
  <si>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</si>
  <si>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</si>
  <si>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</si>
  <si>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</si>
  <si>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</si>
  <si>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</si>
  <si>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</si>
  <si>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</si>
  <si>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</si>
  <si>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</si>
  <si>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</si>
  <si>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</si>
  <si>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</si>
  <si>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</si>
  <si>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</si>
  <si>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</si>
  <si>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</si>
  <si>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</si>
  <si>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</si>
  <si>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</si>
  <si>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</si>
  <si>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</si>
  <si>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</si>
  <si>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</si>
  <si>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</si>
  <si>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</si>
  <si>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</si>
  <si>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</si>
  <si>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</si>
  <si>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</si>
  <si>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</si>
  <si>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</si>
  <si>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</si>
  <si>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</si>
  <si>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</si>
  <si>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</si>
  <si>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</si>
  <si>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</si>
  <si>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</si>
  <si>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</si>
  <si>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</si>
  <si>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</si>
  <si>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</si>
  <si>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</si>
  <si>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</si>
  <si>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</si>
  <si>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</si>
  <si>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</si>
  <si>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</si>
  <si>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</si>
  <si>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</si>
  <si>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</si>
  <si>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</si>
  <si>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</si>
  <si>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</si>
  <si>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</si>
  <si>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</si>
  <si>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</si>
  <si>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</si>
  <si>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</si>
  <si>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</si>
  <si>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</si>
  <si>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</si>
  <si>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</si>
  <si>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</si>
  <si>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</si>
  <si>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</si>
  <si>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</si>
  <si>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</si>
  <si>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</si>
  <si>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</si>
  <si>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</si>
  <si>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</si>
  <si>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</si>
  <si>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</si>
  <si>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</si>
  <si>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</si>
  <si>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</si>
  <si>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</si>
  <si>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</si>
  <si>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</si>
  <si>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</si>
  <si>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</si>
  <si>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</si>
  <si>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</si>
  <si>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</si>
  <si>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</si>
  <si>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</si>
  <si>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</si>
  <si>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</si>
  <si>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</si>
  <si>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</si>
  <si>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</si>
  <si>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</si>
  <si>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</si>
  <si>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</si>
  <si>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</si>
  <si>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</si>
  <si>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</si>
  <si>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</si>
  <si>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</si>
  <si>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</si>
  <si>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</si>
  <si>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</si>
  <si>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</si>
  <si>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</si>
  <si>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</si>
  <si>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</si>
  <si>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</si>
  <si>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</si>
  <si>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</si>
  <si>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</si>
  <si>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</si>
  <si>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</si>
  <si>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</si>
  <si>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</si>
  <si>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</si>
  <si>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</si>
  <si>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</si>
  <si>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</si>
  <si>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</si>
  <si>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</si>
  <si>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</si>
  <si>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</si>
  <si>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</si>
  <si>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</si>
  <si>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</si>
  <si>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</si>
  <si>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</si>
  <si>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</si>
  <si>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</si>
  <si>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</si>
  <si>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</si>
  <si>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</si>
  <si>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</si>
  <si>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</si>
  <si>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</si>
  <si>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</si>
  <si>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</si>
  <si>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</si>
  <si>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</si>
  <si>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</si>
  <si>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</si>
  <si>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</si>
  <si>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</si>
  <si>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</si>
  <si>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</si>
  <si>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</si>
  <si>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</si>
  <si>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</si>
  <si>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</si>
  <si>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</si>
  <si>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</si>
  <si>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</si>
  <si>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</si>
  <si>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</si>
  <si>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</si>
  <si>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</si>
  <si>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</si>
  <si>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</si>
  <si>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</si>
  <si>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</si>
  <si>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</si>
  <si>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</si>
  <si>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</si>
  <si>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</si>
  <si>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</si>
  <si>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</si>
  <si>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</si>
  <si>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</si>
  <si>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</si>
  <si>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</si>
  <si>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</si>
  <si>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</si>
  <si>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</si>
  <si>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</si>
  <si>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</si>
  <si>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</si>
  <si>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</si>
  <si>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</si>
  <si>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</si>
  <si>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</si>
  <si>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</si>
  <si>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</si>
  <si>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</si>
  <si>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</si>
  <si>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</si>
  <si>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</si>
  <si>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</si>
  <si>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</si>
  <si>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</si>
  <si>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</si>
  <si>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</si>
  <si>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</si>
  <si>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</si>
  <si>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</si>
  <si>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</si>
  <si>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</si>
  <si>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</si>
  <si>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</si>
  <si>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</si>
  <si>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</si>
  <si>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</si>
  <si>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</si>
  <si>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</si>
  <si>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</si>
  <si>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</si>
  <si>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</si>
  <si>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</si>
  <si>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</si>
  <si>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</si>
  <si>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</si>
  <si>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</si>
  <si>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</si>
  <si>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</si>
  <si>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</si>
  <si>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</si>
  <si>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</si>
  <si>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</si>
  <si>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</si>
  <si>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</si>
  <si>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</si>
  <si>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</si>
  <si>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</si>
  <si>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</si>
  <si>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</si>
  <si>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</si>
  <si>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</si>
  <si>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</si>
  <si>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</si>
  <si>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</si>
  <si>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</si>
  <si>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</si>
  <si>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</si>
  <si>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</si>
  <si>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</si>
  <si>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</si>
  <si>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</si>
  <si>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</si>
  <si>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</si>
  <si>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</si>
  <si>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</si>
  <si>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</si>
  <si>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</si>
  <si>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</si>
  <si>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</si>
  <si>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</si>
  <si>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</si>
  <si>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</si>
  <si>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</si>
  <si>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</si>
  <si>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</si>
  <si>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</si>
  <si>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</si>
  <si>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</si>
  <si>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</si>
  <si>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</si>
  <si>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</si>
  <si>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</si>
  <si>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</si>
  <si>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</si>
  <si>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</si>
  <si>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</si>
  <si>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</si>
  <si>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</si>
  <si>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</si>
  <si>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</si>
  <si>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</si>
  <si>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</si>
  <si>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</si>
  <si>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</si>
  <si>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</si>
  <si>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</si>
  <si>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</si>
  <si>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</si>
  <si>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</si>
  <si>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</si>
  <si>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</si>
  <si>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</si>
  <si>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</si>
  <si>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</si>
  <si>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</si>
  <si>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</si>
  <si>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</si>
  <si>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</si>
  <si>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</si>
  <si>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</si>
  <si>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</si>
  <si>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</si>
  <si>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</si>
  <si>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</si>
  <si>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</si>
  <si>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</si>
  <si>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</si>
  <si>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</si>
  <si>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</si>
  <si>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</si>
  <si>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</si>
  <si>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</si>
  <si>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</si>
  <si>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</si>
  <si>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</si>
  <si>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</si>
  <si>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</si>
  <si>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</si>
  <si>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</si>
  <si>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</si>
  <si>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</si>
  <si>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</si>
  <si>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</si>
  <si>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</si>
  <si>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</si>
  <si>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</si>
  <si>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</si>
  <si>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</si>
  <si>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</si>
  <si>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</si>
  <si>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</si>
  <si>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</si>
  <si>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</si>
  <si>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</si>
  <si>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</si>
  <si>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</si>
  <si>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</si>
  <si>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</si>
  <si>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</si>
  <si>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</si>
  <si>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</si>
  <si>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</si>
  <si>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</si>
  <si>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</si>
  <si>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</si>
  <si>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</si>
  <si>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</si>
  <si>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</si>
  <si>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</si>
  <si>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</si>
  <si>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</si>
  <si>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</si>
  <si>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</si>
  <si>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</si>
  <si>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</si>
  <si>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</si>
  <si>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</si>
  <si>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</si>
  <si>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</si>
  <si>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</si>
  <si>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</si>
  <si>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</si>
  <si>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</si>
  <si>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</si>
  <si>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</si>
  <si>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</si>
  <si>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</si>
  <si>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</si>
  <si>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</si>
  <si>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</si>
  <si>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</si>
  <si>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</si>
  <si>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</si>
  <si>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</si>
  <si>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</si>
  <si>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</si>
  <si>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</si>
  <si>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</si>
  <si>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</si>
  <si>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</si>
  <si>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</si>
  <si>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</si>
  <si>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</si>
  <si>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</si>
  <si>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</si>
  <si>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</si>
  <si>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</si>
  <si>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</si>
  <si>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</si>
  <si>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</si>
  <si>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</si>
  <si>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</si>
  <si>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</si>
  <si>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</si>
  <si>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</si>
  <si>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</si>
  <si>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</si>
  <si>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</si>
  <si>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</si>
  <si>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</si>
  <si>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</si>
  <si>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</si>
  <si>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</si>
  <si>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</si>
  <si>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</si>
  <si>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</si>
  <si>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</si>
  <si>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</si>
  <si>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</si>
  <si>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</si>
  <si>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</si>
  <si>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</si>
  <si>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</si>
  <si>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</si>
  <si>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</si>
  <si>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</si>
  <si>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</si>
  <si>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</si>
  <si>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</si>
  <si>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</si>
  <si>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</si>
  <si>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</si>
  <si>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</si>
  <si>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</si>
  <si>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</si>
  <si>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</si>
  <si>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</si>
  <si>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</si>
  <si>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</si>
  <si>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</si>
  <si>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</si>
  <si>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</si>
  <si>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</si>
  <si>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</si>
  <si>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</si>
  <si>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</si>
  <si>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</si>
  <si>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</si>
  <si>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</si>
  <si>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</si>
  <si>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</si>
  <si>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</si>
  <si>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</si>
  <si>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</si>
  <si>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</si>
  <si>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</si>
  <si>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</si>
  <si>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</si>
  <si>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</si>
  <si>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</si>
  <si>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</si>
  <si>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</si>
  <si>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</si>
  <si>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</si>
  <si>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</si>
  <si>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</si>
  <si>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</si>
  <si>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</si>
  <si>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</si>
  <si>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</si>
  <si>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</si>
  <si>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</si>
  <si>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</si>
  <si>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</si>
  <si>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</si>
  <si>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</si>
  <si>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</si>
  <si>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</si>
  <si>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</si>
  <si>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</si>
  <si>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</si>
  <si>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</si>
  <si>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</si>
  <si>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</si>
  <si>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</si>
  <si>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</si>
  <si>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</si>
  <si>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</si>
  <si>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</si>
  <si>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</si>
  <si>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</si>
  <si>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</si>
  <si>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</si>
  <si>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</si>
  <si>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</si>
  <si>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</si>
  <si>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</si>
  <si>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</si>
  <si>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</si>
  <si>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</si>
  <si>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</si>
  <si>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</si>
  <si>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</si>
  <si>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</si>
  <si>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</si>
  <si>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</si>
  <si>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</si>
  <si>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</si>
  <si>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</si>
  <si>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</si>
  <si>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</si>
  <si>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</si>
  <si>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</si>
  <si>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</si>
  <si>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</si>
  <si>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</si>
  <si>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</si>
  <si>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</si>
  <si>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</si>
  <si>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</si>
  <si>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</si>
  <si>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</si>
  <si>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</si>
  <si>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</si>
  <si>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</si>
  <si>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</si>
  <si>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</si>
  <si>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</si>
  <si>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</si>
  <si>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</si>
  <si>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</si>
  <si>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</si>
  <si>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</si>
  <si>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</si>
  <si>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</si>
  <si>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</si>
  <si>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</si>
  <si>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</si>
  <si>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</si>
  <si>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</si>
  <si>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</si>
  <si>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</si>
  <si>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</si>
  <si>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</si>
  <si>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</si>
  <si>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</si>
  <si>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</si>
  <si>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</si>
  <si>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</si>
  <si>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</si>
  <si>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</si>
  <si>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</si>
  <si>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</si>
  <si>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</si>
  <si>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</si>
  <si>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</si>
  <si>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</si>
  <si>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</si>
  <si>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</si>
  <si>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</si>
  <si>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</si>
  <si>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</si>
  <si>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</si>
  <si>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</si>
  <si>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</si>
  <si>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</si>
  <si>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</si>
  <si>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</si>
  <si>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</si>
  <si>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</si>
  <si>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</si>
  <si>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</si>
  <si>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</si>
  <si>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</si>
  <si>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</si>
  <si>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</si>
  <si>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</si>
  <si>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</si>
  <si>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</si>
  <si>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</si>
  <si>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</si>
  <si>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</si>
  <si>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</si>
  <si>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</si>
  <si>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</si>
  <si>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</si>
  <si>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</si>
  <si>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</si>
  <si>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</si>
  <si>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</si>
  <si>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</si>
  <si>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</si>
  <si>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</si>
  <si>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</si>
  <si>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</si>
  <si>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</si>
  <si>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</si>
  <si>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</si>
  <si>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</si>
  <si>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</si>
  <si>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</si>
  <si>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</si>
  <si>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</si>
  <si>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</si>
  <si>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</si>
  <si>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</si>
  <si>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</si>
  <si>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</si>
  <si>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</si>
  <si>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</si>
  <si>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</si>
  <si>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</si>
  <si>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</si>
  <si>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</si>
  <si>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</si>
  <si>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</si>
  <si>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</si>
  <si>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</si>
  <si>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</si>
  <si>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</si>
  <si>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</si>
  <si>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</si>
  <si>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</si>
  <si>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</si>
  <si>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</si>
  <si>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</si>
  <si>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</si>
  <si>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</si>
  <si>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</si>
  <si>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</si>
  <si>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</si>
  <si>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</si>
  <si>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</si>
  <si>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</si>
  <si>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</si>
  <si>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</si>
  <si>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</si>
  <si>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</si>
  <si>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</si>
  <si>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</si>
  <si>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</si>
  <si>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</si>
  <si>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</si>
  <si>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</si>
  <si>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</si>
  <si>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</si>
  <si>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</si>
  <si>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</si>
  <si>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</si>
  <si>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</si>
  <si>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</si>
  <si>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</si>
  <si>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</si>
  <si>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</si>
  <si>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</si>
  <si>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</si>
  <si>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</si>
  <si>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</si>
  <si>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</si>
  <si>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</si>
  <si>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</si>
  <si>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</si>
  <si>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</si>
  <si>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</si>
  <si>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</si>
  <si>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</si>
  <si>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</si>
  <si>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</si>
  <si>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</si>
  <si>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</si>
  <si>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</si>
  <si>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</si>
  <si>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</si>
  <si>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</si>
  <si>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</si>
  <si>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</si>
  <si>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</si>
  <si>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</si>
  <si>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</si>
  <si>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</si>
  <si>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</si>
  <si>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</si>
  <si>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</si>
  <si>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</si>
  <si>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</si>
  <si>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</si>
  <si>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</si>
  <si>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</si>
  <si>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</si>
  <si>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</si>
  <si>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</si>
  <si>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</si>
  <si>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</si>
  <si>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</si>
  <si>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</si>
  <si>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</si>
  <si>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</si>
  <si>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</si>
  <si>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</si>
  <si>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</si>
  <si>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</si>
  <si>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</si>
  <si>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</si>
  <si>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</si>
  <si>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</si>
  <si>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</si>
  <si>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</si>
  <si>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</si>
  <si>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</si>
  <si>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</si>
  <si>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</si>
  <si>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</si>
  <si>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</si>
  <si>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</si>
  <si>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</si>
  <si>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</si>
  <si>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</si>
  <si>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</si>
  <si>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</si>
  <si>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</si>
  <si>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</si>
  <si>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</si>
  <si>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</si>
  <si>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</si>
  <si>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</si>
  <si>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</si>
  <si>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</si>
  <si>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</si>
  <si>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</si>
  <si>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</si>
  <si>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</si>
  <si>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</si>
  <si>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</si>
  <si>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</si>
  <si>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</si>
  <si>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</si>
  <si>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</si>
  <si>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</si>
  <si>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</si>
  <si>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</si>
  <si>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</si>
  <si>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</si>
  <si>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</si>
  <si>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</si>
  <si>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</si>
  <si>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</si>
  <si>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</si>
  <si>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</si>
  <si>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</si>
  <si>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</si>
  <si>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</si>
  <si>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</si>
  <si>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</si>
  <si>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</si>
  <si>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</si>
  <si>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</si>
  <si>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</si>
  <si>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</si>
  <si>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</si>
  <si>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</si>
  <si>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</si>
  <si>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</si>
  <si>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</si>
  <si>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</si>
  <si>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</si>
  <si>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</si>
  <si>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</si>
  <si>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</si>
  <si>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</si>
  <si>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</si>
  <si>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</si>
  <si>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</si>
  <si>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</si>
  <si>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</si>
  <si>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</si>
  <si>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</si>
  <si>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</si>
  <si>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</si>
  <si>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</si>
  <si>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</si>
  <si>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</si>
  <si>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</si>
  <si>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</si>
  <si>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</si>
  <si>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</si>
  <si>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</si>
  <si>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</si>
  <si>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</si>
  <si>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</si>
  <si>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</si>
  <si>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</si>
  <si>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</si>
  <si>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</si>
  <si>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</si>
  <si>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</si>
  <si>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</si>
  <si>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</si>
  <si>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</si>
  <si>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</si>
  <si>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</si>
  <si>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</si>
  <si>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</si>
  <si>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</si>
  <si>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</si>
  <si>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</si>
  <si>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</si>
  <si>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</si>
  <si>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</si>
  <si>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</si>
  <si>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</si>
  <si>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</si>
  <si>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</si>
  <si>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</si>
  <si>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</si>
  <si>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</si>
  <si>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</si>
  <si>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</si>
  <si>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</si>
  <si>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</si>
  <si>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</si>
  <si>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</si>
  <si>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</si>
  <si>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</si>
  <si>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</si>
  <si>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</si>
  <si>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</si>
  <si>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</si>
  <si>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</si>
  <si>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</si>
  <si>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</si>
  <si>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</si>
  <si>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</si>
  <si>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</si>
  <si>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</si>
  <si>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</si>
  <si>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</si>
  <si>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</si>
  <si>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</si>
  <si>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</si>
  <si>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</si>
  <si>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</si>
  <si>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</si>
  <si>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</si>
  <si>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</si>
  <si>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</si>
  <si>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</si>
  <si>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</si>
  <si>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</si>
  <si>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</si>
  <si>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</si>
  <si>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</si>
  <si>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</si>
  <si>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</si>
  <si>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</si>
  <si>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</si>
  <si>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</si>
  <si>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</si>
  <si>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</si>
  <si>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</si>
  <si>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</si>
  <si>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</si>
  <si>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</si>
  <si>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</si>
  <si>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</si>
  <si>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</si>
  <si>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</si>
  <si>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</si>
  <si>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</si>
  <si>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</si>
  <si>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</si>
  <si>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</si>
  <si>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</si>
  <si>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</si>
  <si>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</si>
  <si>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</si>
  <si>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</si>
  <si>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</si>
  <si>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</si>
  <si>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</si>
  <si>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</si>
  <si>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</si>
  <si>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</si>
  <si>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</si>
  <si>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</si>
  <si>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</si>
  <si>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</si>
  <si>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</si>
  <si>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</si>
  <si>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</si>
  <si>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</si>
  <si>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</si>
  <si>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</si>
  <si>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</si>
  <si>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</si>
  <si>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</si>
  <si>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</si>
  <si>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</si>
  <si>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</si>
  <si>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</si>
  <si>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</si>
  <si>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</si>
  <si>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</si>
  <si>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</si>
  <si>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</si>
  <si>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</si>
  <si>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</si>
  <si>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</si>
  <si>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</si>
  <si>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</si>
  <si>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</si>
  <si>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</si>
  <si>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</si>
  <si>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</si>
  <si>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</si>
  <si>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</si>
  <si>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</si>
  <si>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</si>
  <si>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</si>
  <si>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</si>
  <si>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</si>
  <si>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</si>
  <si>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</si>
  <si>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</si>
  <si>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</si>
  <si>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</si>
  <si>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</si>
  <si>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</si>
  <si>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</si>
  <si>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</si>
  <si>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</si>
  <si>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</si>
  <si>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</si>
  <si>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</si>
  <si>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</si>
  <si>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</si>
  <si>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</si>
  <si>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</si>
  <si>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</si>
  <si>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</si>
  <si>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</si>
  <si>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</si>
  <si>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</si>
  <si>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</si>
  <si>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</si>
  <si>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</si>
  <si>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</si>
  <si>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</si>
  <si>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</si>
  <si>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</si>
  <si>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</si>
  <si>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</si>
  <si>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</si>
  <si>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</si>
  <si>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</si>
  <si>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</si>
  <si>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</si>
  <si>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</si>
  <si>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</si>
  <si>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</si>
  <si>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</si>
  <si>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</si>
  <si>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</si>
  <si>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</si>
  <si>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</si>
  <si>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</si>
  <si>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</si>
  <si>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</si>
  <si>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</si>
  <si>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</si>
  <si>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</si>
  <si>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</si>
  <si>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</si>
  <si>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</si>
  <si>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</si>
  <si>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</si>
  <si>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</si>
  <si>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</si>
  <si>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</si>
  <si>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</si>
  <si>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</si>
  <si>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</si>
  <si>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</si>
  <si>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</si>
  <si>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</si>
  <si>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</si>
  <si>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</si>
  <si>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</si>
  <si>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</si>
  <si>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</si>
  <si>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</si>
  <si>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</si>
  <si>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</si>
  <si>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</si>
  <si>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</si>
  <si>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</si>
  <si>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</si>
  <si>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</si>
  <si>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</si>
  <si>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</si>
  <si>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</si>
  <si>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</si>
  <si>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</si>
  <si>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</si>
  <si>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</si>
  <si>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</si>
  <si>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</si>
  <si>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</si>
  <si>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</si>
  <si>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</si>
  <si>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</si>
  <si>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</si>
  <si>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</si>
  <si>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</si>
  <si>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</si>
  <si>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</si>
  <si>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</si>
  <si>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</si>
  <si>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</si>
  <si>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</si>
  <si>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</si>
  <si>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</si>
  <si>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</si>
  <si>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</si>
  <si>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</si>
  <si>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</si>
  <si>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</si>
  <si>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</si>
  <si>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</si>
  <si>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</si>
  <si>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</si>
  <si>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</si>
  <si>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</si>
  <si>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</si>
  <si>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</si>
  <si>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</si>
  <si>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</si>
  <si>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</si>
  <si>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</si>
  <si>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</si>
  <si>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</si>
  <si>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</si>
  <si>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</si>
  <si>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</si>
  <si>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</si>
  <si>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</si>
  <si>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</si>
  <si>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</si>
  <si>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</si>
  <si>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</si>
  <si>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</si>
  <si>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</si>
  <si>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</si>
  <si>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</si>
  <si>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</si>
  <si>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</si>
  <si>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</si>
  <si>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</si>
  <si>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</si>
  <si>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</si>
  <si>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</si>
  <si>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</si>
  <si>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</si>
  <si>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</si>
  <si>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</si>
  <si>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</si>
  <si>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</si>
  <si>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</si>
  <si>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</si>
  <si>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</si>
  <si>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</si>
  <si>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</si>
  <si>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</si>
  <si>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</si>
  <si>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</si>
  <si>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</si>
  <si>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</si>
  <si>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</si>
  <si>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</si>
  <si>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</si>
  <si>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</si>
  <si>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</si>
  <si>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</si>
  <si>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</si>
  <si>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</si>
  <si>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</si>
  <si>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</si>
  <si>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</si>
  <si>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</si>
  <si>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</si>
  <si>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</si>
  <si>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</si>
  <si>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</si>
  <si>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</si>
  <si>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</si>
  <si>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</si>
  <si>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</si>
  <si>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</si>
  <si>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</si>
  <si>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</si>
  <si>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</si>
  <si>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</si>
  <si>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</si>
  <si>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</si>
  <si>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</si>
  <si>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</si>
  <si>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</si>
  <si>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</si>
  <si>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</si>
  <si>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</si>
  <si>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</si>
  <si>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</si>
  <si>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</si>
  <si>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</si>
  <si>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</si>
  <si>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</si>
  <si>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</si>
  <si>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</si>
  <si>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</si>
  <si>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</si>
  <si>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</si>
  <si>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</si>
  <si>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</si>
  <si>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</si>
  <si>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</si>
  <si>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</si>
  <si>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</si>
  <si>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</si>
  <si>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</si>
  <si>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</si>
  <si>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</si>
  <si>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</si>
  <si>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</si>
  <si>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</si>
  <si>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</si>
  <si>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</si>
  <si>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</si>
  <si>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</si>
  <si>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</si>
  <si>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</si>
  <si>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</si>
  <si>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</si>
  <si>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</si>
  <si>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</si>
  <si>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</si>
  <si>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</si>
  <si>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</si>
  <si>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</si>
  <si>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</si>
  <si>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</si>
  <si>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</si>
  <si>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</si>
  <si>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</si>
  <si>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</si>
  <si>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</si>
  <si>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</si>
  <si>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</si>
  <si>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</si>
  <si>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</si>
  <si>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</si>
  <si>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</si>
  <si>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</si>
  <si>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</si>
  <si>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</si>
  <si>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</si>
  <si>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</si>
  <si>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</si>
  <si>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</si>
  <si>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</si>
  <si>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</si>
  <si>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</si>
  <si>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</si>
  <si>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</si>
  <si>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</si>
  <si>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</si>
  <si>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</si>
  <si>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</si>
  <si>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</si>
  <si>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</si>
  <si>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</si>
  <si>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</si>
  <si>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</si>
  <si>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</si>
  <si>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</si>
  <si>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</si>
  <si>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</si>
  <si>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</si>
  <si>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</si>
  <si>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</si>
  <si>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</si>
  <si>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</si>
  <si>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</si>
  <si>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</si>
  <si>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</si>
  <si>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</si>
  <si>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</si>
  <si>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</si>
  <si>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</si>
  <si>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</si>
  <si>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</si>
  <si>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</si>
  <si>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</si>
  <si>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</si>
  <si>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</si>
  <si>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</si>
  <si>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</si>
  <si>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</si>
  <si>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</si>
  <si>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</si>
  <si>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</si>
  <si>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</si>
  <si>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</si>
  <si>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</si>
  <si>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</si>
  <si>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</si>
  <si>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</si>
  <si>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</si>
  <si>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</si>
  <si>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</si>
  <si>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</si>
  <si>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</si>
  <si>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</si>
  <si>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</si>
  <si>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</si>
  <si>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</si>
  <si>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</si>
  <si>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</si>
  <si>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</si>
  <si>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</si>
  <si>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</si>
  <si>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</si>
  <si>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</si>
  <si>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</si>
  <si>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</si>
  <si>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</si>
  <si>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</si>
  <si>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</si>
  <si>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</si>
  <si>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</si>
  <si>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</si>
  <si>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</si>
  <si>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</si>
  <si>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</si>
  <si>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</si>
  <si>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</si>
  <si>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</si>
  <si>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</si>
  <si>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</si>
  <si>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</si>
  <si>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</si>
  <si>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</si>
  <si>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</si>
  <si>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</si>
  <si>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</si>
  <si>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</si>
  <si>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</si>
  <si>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</si>
  <si>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</si>
  <si>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</si>
  <si>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</si>
  <si>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</si>
  <si>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</si>
  <si>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</si>
  <si>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</si>
  <si>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</si>
  <si>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</si>
  <si>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</si>
  <si>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</si>
  <si>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</si>
  <si>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</si>
  <si>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</si>
  <si>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</si>
  <si>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</si>
  <si>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</si>
  <si>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</si>
  <si>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</si>
  <si>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</si>
  <si>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</si>
  <si>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</si>
  <si>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</si>
  <si>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</si>
  <si>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</si>
  <si>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</si>
  <si>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</si>
  <si>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</si>
  <si>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</si>
  <si>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</si>
  <si>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</si>
  <si>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</si>
  <si>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</si>
  <si>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</si>
  <si>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</si>
  <si>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</si>
  <si>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</si>
  <si>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</si>
  <si>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</si>
  <si>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</si>
  <si>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</si>
  <si>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</si>
  <si>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</si>
  <si>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</si>
  <si>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</si>
  <si>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</si>
  <si>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</si>
  <si>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</si>
  <si>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</si>
  <si>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</si>
  <si>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</si>
  <si>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</si>
  <si>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</si>
  <si>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</si>
  <si>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</si>
  <si>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</si>
  <si>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</si>
  <si>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</si>
  <si>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</si>
  <si>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</si>
  <si>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</si>
  <si>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</si>
  <si>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</si>
  <si>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</si>
  <si>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</si>
  <si>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</si>
  <si>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</si>
  <si>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</si>
  <si>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</si>
  <si>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</si>
  <si>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</si>
  <si>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</si>
  <si>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</si>
  <si>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</si>
  <si>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</si>
  <si>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</si>
  <si>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</si>
  <si>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</si>
  <si>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</si>
  <si>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</si>
  <si>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</si>
  <si>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</si>
  <si>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</si>
  <si>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</si>
  <si>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</si>
  <si>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</si>
  <si>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</si>
  <si>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</si>
  <si>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</si>
  <si>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</si>
  <si>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</si>
  <si>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</si>
  <si>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</si>
  <si>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</si>
  <si>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</si>
  <si>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</si>
  <si>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</si>
  <si>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</si>
  <si>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</si>
  <si>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</si>
  <si>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</si>
  <si>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</si>
  <si>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</si>
  <si>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</si>
  <si>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</si>
  <si>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</si>
  <si>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</si>
  <si>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</si>
  <si>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</si>
  <si>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</si>
  <si>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</si>
  <si>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</si>
  <si>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</si>
  <si>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</si>
  <si>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</si>
  <si>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</si>
  <si>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</si>
  <si>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</si>
  <si>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</si>
  <si>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</si>
  <si>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</si>
  <si>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</si>
  <si>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</si>
  <si>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</si>
  <si>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</si>
  <si>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</si>
  <si>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</si>
  <si>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</si>
  <si>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</si>
  <si>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</si>
  <si>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</si>
  <si>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</si>
  <si>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</si>
  <si>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</si>
  <si>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</si>
  <si>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</si>
  <si>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</si>
  <si>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</si>
  <si>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</si>
  <si>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</si>
  <si>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</si>
  <si>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</si>
  <si>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</si>
  <si>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</si>
  <si>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</si>
  <si>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</si>
  <si>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</si>
  <si>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</si>
  <si>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</si>
  <si>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</si>
  <si>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</si>
  <si>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</si>
  <si>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</si>
  <si>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</si>
  <si>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</si>
  <si>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</si>
  <si>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</si>
  <si>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</si>
  <si>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</si>
  <si>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</si>
  <si>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</si>
  <si>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</si>
  <si>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</si>
  <si>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</si>
  <si>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</si>
  <si>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</si>
  <si>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</si>
  <si>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</si>
  <si>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</si>
  <si>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</si>
  <si>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</si>
  <si>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</si>
  <si>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</si>
  <si>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</si>
  <si>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</si>
  <si>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</si>
  <si>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</si>
  <si>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</si>
  <si>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</si>
  <si>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</si>
  <si>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</si>
  <si>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</si>
  <si>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</si>
  <si>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</si>
  <si>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</si>
  <si>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</si>
  <si>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</si>
  <si>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</si>
  <si>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</si>
  <si>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</si>
  <si>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</si>
  <si>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</si>
  <si>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</si>
  <si>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</si>
  <si>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</si>
  <si>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</si>
  <si>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</si>
  <si>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</si>
  <si>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</si>
  <si>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</si>
  <si>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</si>
  <si>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</si>
  <si>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</si>
  <si>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</si>
  <si>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</si>
  <si>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</si>
  <si>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</si>
  <si>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</si>
  <si>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</si>
  <si>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</si>
  <si>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</si>
  <si>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</si>
  <si>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</si>
  <si>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</si>
  <si>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</si>
  <si>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</si>
  <si>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</si>
  <si>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</si>
  <si>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</si>
  <si>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</si>
  <si>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</si>
  <si>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</si>
  <si>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</si>
  <si>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</si>
  <si>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</si>
  <si>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</si>
  <si>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</si>
  <si>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</si>
  <si>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</si>
  <si>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</si>
  <si>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</si>
  <si>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</si>
  <si>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</si>
  <si>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</si>
  <si>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</si>
  <si>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</si>
  <si>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</si>
  <si>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</si>
  <si>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</si>
  <si>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</si>
  <si>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</si>
  <si>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</si>
  <si>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</si>
  <si>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</si>
  <si>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</si>
  <si>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</si>
  <si>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</si>
  <si>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</si>
  <si>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</si>
  <si>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</si>
  <si>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</si>
  <si>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</si>
  <si>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</si>
  <si>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</si>
  <si>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</si>
  <si>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</si>
  <si>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</si>
  <si>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</si>
  <si>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</si>
  <si>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</si>
  <si>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</si>
  <si>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</si>
  <si>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</si>
  <si>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</si>
  <si>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</si>
  <si>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</si>
  <si>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</si>
  <si>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</si>
  <si>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</si>
  <si>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</si>
  <si>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</si>
  <si>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</si>
  <si>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</si>
  <si>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</si>
  <si>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</si>
  <si>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</si>
  <si>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</si>
  <si>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</si>
  <si>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</si>
  <si>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</si>
  <si>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</si>
  <si>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</si>
  <si>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</si>
  <si>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</si>
  <si>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</si>
  <si>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</si>
  <si>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</si>
  <si>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</si>
  <si>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</si>
  <si>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</si>
  <si>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</si>
  <si>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</si>
  <si>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</si>
  <si>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</si>
  <si>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</si>
  <si>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</si>
  <si>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</si>
  <si>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</si>
  <si>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</si>
  <si>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</si>
  <si>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</si>
  <si>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</si>
  <si>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</si>
  <si>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</si>
  <si>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</si>
  <si>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</si>
  <si>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</si>
  <si>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</si>
  <si>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</si>
  <si>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</si>
  <si>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</si>
  <si>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</si>
  <si>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</si>
  <si>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</si>
  <si>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</si>
  <si>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</si>
  <si>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</si>
  <si>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</si>
  <si>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</si>
  <si>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</si>
  <si>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</si>
  <si>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</si>
  <si>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</si>
  <si>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</si>
  <si>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</si>
  <si>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</si>
  <si>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</si>
  <si>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</si>
  <si>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</si>
  <si>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</si>
  <si>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</si>
  <si>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</si>
  <si>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</si>
  <si>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</si>
  <si>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</si>
  <si>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</si>
  <si>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</si>
  <si>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</si>
  <si>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</si>
  <si>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</si>
  <si>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</si>
  <si>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</si>
  <si>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</si>
  <si>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</si>
  <si>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</si>
  <si>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</si>
  <si>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</si>
  <si>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</si>
  <si>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</si>
  <si>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</si>
  <si>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</si>
  <si>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</si>
  <si>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</si>
  <si>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</si>
  <si>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</si>
  <si>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</si>
  <si>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</si>
  <si>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</si>
  <si>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</si>
  <si>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</si>
  <si>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</si>
  <si>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</si>
  <si>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</si>
  <si>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</si>
  <si>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</si>
  <si>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</si>
  <si>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</si>
  <si>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</si>
  <si>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</si>
  <si>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</si>
  <si>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</si>
  <si>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</si>
  <si>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</si>
  <si>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</si>
  <si>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</si>
  <si>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</si>
  <si>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</si>
  <si>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</si>
  <si>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</si>
  <si>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</si>
  <si>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</si>
  <si>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</si>
  <si>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</si>
  <si>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</si>
  <si>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</si>
  <si>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</si>
  <si>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</si>
  <si>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</si>
  <si>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</si>
  <si>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</si>
  <si>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</si>
  <si>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</si>
  <si>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</si>
  <si>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</si>
  <si>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</si>
  <si>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</si>
  <si>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</si>
  <si>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</si>
  <si>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</si>
  <si>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</si>
  <si>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</si>
  <si>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</si>
  <si>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</si>
  <si>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</si>
  <si>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</si>
  <si>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</si>
  <si>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</si>
  <si>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</si>
  <si>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</si>
  <si>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</si>
  <si>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</si>
  <si>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</si>
  <si>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</si>
  <si>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</si>
  <si>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</si>
  <si>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</si>
  <si>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</si>
  <si>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</si>
  <si>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</si>
  <si>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</si>
  <si>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</si>
  <si>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</si>
  <si>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</si>
  <si>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</si>
  <si>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</si>
  <si>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</si>
  <si>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</si>
  <si>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</si>
  <si>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</si>
  <si>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</si>
  <si>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</si>
  <si>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</si>
  <si>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</si>
  <si>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</si>
  <si>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</si>
  <si>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</si>
  <si>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</si>
  <si>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</si>
  <si>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</si>
  <si>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</si>
  <si>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</si>
  <si>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</si>
  <si>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</si>
  <si>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</si>
  <si>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</si>
  <si>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</si>
  <si>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</si>
  <si>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</si>
  <si>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</si>
  <si>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</si>
  <si>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</si>
  <si>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</si>
  <si>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</si>
  <si>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</si>
  <si>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</si>
  <si>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</si>
  <si>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</si>
  <si>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</si>
  <si>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</si>
  <si>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</si>
  <si>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</si>
  <si>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</si>
  <si>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</si>
  <si>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</si>
  <si>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</si>
  <si>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</si>
  <si>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</si>
  <si>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</si>
  <si>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</si>
  <si>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</si>
  <si>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</si>
  <si>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</si>
  <si>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</si>
  <si>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</si>
  <si>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</si>
  <si>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</si>
  <si>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</si>
  <si>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</si>
  <si>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</si>
  <si>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</si>
  <si>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</si>
  <si>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</si>
  <si>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</si>
  <si>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</si>
  <si>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</si>
  <si>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</si>
  <si>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</si>
  <si>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</si>
  <si>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</si>
  <si>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</si>
  <si>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</si>
  <si>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</si>
  <si>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</si>
  <si>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</si>
  <si>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</si>
  <si>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</si>
  <si>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</si>
  <si>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</si>
  <si>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</si>
  <si>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</si>
  <si>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</si>
  <si>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</si>
  <si>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</si>
  <si>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</si>
  <si>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</si>
  <si>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</si>
  <si>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</si>
  <si>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</si>
  <si>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</si>
  <si>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</si>
  <si>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</si>
  <si>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</si>
  <si>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</si>
  <si>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</si>
  <si>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</si>
  <si>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</si>
  <si>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</si>
  <si>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</si>
  <si>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</si>
  <si>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</si>
  <si>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</si>
  <si>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</si>
  <si>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</si>
  <si>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</si>
  <si>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</si>
  <si>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</si>
  <si>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</si>
  <si>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</si>
  <si>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</si>
  <si>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</si>
  <si>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</si>
  <si>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</si>
  <si>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</si>
  <si>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</si>
  <si>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</si>
  <si>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</si>
  <si>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</si>
  <si>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</si>
  <si>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</si>
  <si>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</si>
  <si>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</si>
  <si>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</si>
  <si>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</si>
  <si>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</si>
  <si>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</si>
  <si>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</si>
  <si>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</si>
  <si>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</si>
  <si>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</si>
  <si>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</si>
  <si>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</si>
  <si>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</si>
  <si>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</si>
  <si>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</si>
  <si>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</si>
  <si>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</si>
  <si>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</si>
  <si>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</si>
  <si>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</si>
  <si>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</si>
  <si>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</si>
  <si>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</si>
  <si>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</si>
  <si>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</si>
  <si>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</si>
  <si>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</si>
  <si>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</si>
  <si>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</si>
  <si>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</si>
  <si>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</si>
  <si>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</si>
  <si>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</si>
  <si>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</si>
  <si>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</si>
  <si>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</si>
  <si>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</si>
  <si>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</si>
  <si>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</si>
  <si>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</si>
  <si>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</si>
  <si>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</si>
  <si>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</si>
  <si>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</si>
  <si>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</si>
  <si>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</si>
  <si>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</si>
  <si>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</si>
  <si>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</si>
  <si>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</si>
  <si>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</si>
  <si>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</si>
  <si>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</si>
  <si>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</si>
  <si>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</si>
  <si>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</si>
  <si>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</si>
  <si>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</si>
  <si>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</si>
  <si>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</si>
  <si>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</si>
  <si>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</si>
  <si>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</si>
  <si>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</si>
  <si>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</si>
  <si>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</si>
  <si>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</si>
  <si>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</si>
  <si>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</si>
  <si>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</si>
  <si>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</si>
  <si>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</si>
  <si>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</si>
  <si>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</si>
  <si>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</si>
  <si>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</si>
  <si>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</si>
  <si>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</si>
  <si>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</si>
  <si>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</si>
  <si>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</si>
  <si>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</si>
  <si>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</si>
  <si>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</si>
  <si>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</si>
  <si>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</si>
  <si>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</si>
  <si>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</si>
  <si>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</si>
  <si>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</si>
  <si>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</si>
  <si>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</si>
  <si>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</si>
  <si>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</si>
  <si>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</si>
  <si>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</si>
  <si>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</si>
  <si>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</si>
  <si>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</si>
  <si>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</si>
  <si>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</si>
  <si>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</si>
  <si>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</si>
  <si>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</si>
  <si>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</si>
  <si>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</si>
  <si>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</si>
  <si>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</si>
  <si>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</si>
  <si>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</si>
  <si>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</si>
  <si>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</si>
  <si>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</si>
  <si>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</si>
  <si>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</si>
  <si>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</si>
  <si>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</si>
  <si>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</si>
  <si>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</si>
  <si>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</si>
  <si>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</si>
  <si>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</si>
  <si>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</si>
  <si>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</si>
  <si>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</si>
  <si>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</si>
  <si>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</si>
  <si>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</si>
  <si>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</si>
  <si>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</si>
  <si>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</si>
  <si>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</si>
  <si>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</si>
  <si>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</si>
  <si>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</si>
  <si>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</si>
  <si>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</si>
  <si>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</si>
  <si>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</si>
  <si>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</si>
  <si>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</si>
  <si>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</si>
  <si>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</si>
  <si>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</si>
  <si>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</si>
  <si>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</si>
  <si>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</si>
  <si>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</si>
  <si>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</si>
  <si>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</si>
  <si>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</si>
  <si>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</si>
  <si>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</si>
  <si>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</si>
  <si>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</si>
  <si>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</si>
  <si>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</si>
  <si>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</si>
  <si>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</si>
  <si>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</si>
  <si>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</si>
  <si>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</si>
  <si>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</si>
  <si>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</si>
  <si>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</si>
  <si>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</si>
  <si>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</si>
  <si>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</si>
  <si>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</si>
  <si>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</si>
  <si>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</si>
  <si>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</si>
  <si>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</si>
  <si>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</si>
  <si>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</si>
  <si>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</si>
  <si>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</si>
  <si>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</si>
  <si>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</si>
  <si>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</si>
  <si>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</si>
  <si>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</si>
  <si>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</si>
  <si>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</si>
  <si>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</si>
  <si>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</si>
  <si>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</si>
  <si>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</si>
  <si>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</si>
  <si>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</si>
  <si>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</si>
  <si>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</si>
  <si>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</si>
  <si>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</si>
  <si>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</si>
  <si>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</si>
  <si>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</si>
  <si>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</si>
  <si>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</si>
  <si>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</si>
  <si>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</si>
  <si>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</si>
  <si>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</si>
  <si>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</si>
  <si>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</si>
  <si>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</si>
  <si>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</si>
  <si>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</si>
  <si>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</si>
  <si>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</si>
  <si>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</si>
  <si>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</si>
  <si>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</si>
  <si>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</si>
  <si>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</si>
  <si>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</si>
  <si>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</si>
  <si>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</si>
  <si>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</si>
  <si>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</si>
  <si>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</si>
  <si>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</si>
  <si>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</si>
  <si>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</si>
  <si>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</si>
  <si>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</si>
  <si>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</si>
  <si>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</si>
  <si>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</si>
  <si>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</si>
  <si>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</si>
  <si>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</si>
  <si>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</si>
  <si>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</si>
  <si>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</si>
  <si>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</si>
  <si>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</si>
  <si>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</si>
  <si>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</si>
  <si>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</si>
  <si>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</si>
  <si>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</si>
  <si>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</si>
  <si>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</si>
  <si>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</si>
  <si>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</si>
  <si>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</si>
  <si>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</si>
  <si>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</si>
  <si>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</si>
  <si>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</si>
  <si>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</si>
  <si>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</si>
  <si>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</si>
  <si>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</si>
  <si>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</si>
  <si>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</si>
  <si>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</si>
  <si>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</si>
  <si>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</si>
  <si>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</si>
  <si>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</si>
  <si>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</si>
  <si>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</si>
  <si>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</si>
  <si>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</si>
  <si>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</si>
  <si>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</si>
  <si>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</si>
  <si>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</si>
  <si>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</si>
  <si>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</si>
  <si>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</si>
  <si>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</si>
  <si>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</si>
  <si>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</si>
  <si>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</si>
  <si>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</si>
  <si>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</si>
  <si>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</si>
  <si>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</si>
  <si>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</si>
  <si>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</si>
  <si>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</si>
  <si>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</si>
  <si>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</si>
  <si>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</si>
  <si>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</si>
  <si>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</si>
  <si>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</si>
  <si>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</si>
  <si>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</si>
  <si>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</si>
  <si>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</si>
  <si>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</si>
  <si>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</si>
  <si>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</si>
  <si>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</si>
  <si>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</si>
  <si>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</si>
  <si>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</si>
  <si>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</si>
  <si>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</si>
  <si>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</si>
  <si>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</si>
  <si>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</si>
  <si>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</si>
  <si>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</si>
  <si>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</si>
  <si>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</si>
  <si>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</si>
  <si>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</si>
  <si>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</si>
  <si>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</si>
  <si>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</si>
  <si>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</si>
  <si>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</si>
  <si>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</si>
  <si>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</si>
  <si>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</si>
  <si>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</si>
  <si>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</si>
  <si>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</si>
  <si>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</si>
  <si>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</si>
  <si>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</si>
  <si>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</si>
  <si>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</si>
  <si>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</si>
  <si>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</si>
  <si>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</si>
  <si>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</si>
  <si>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</si>
  <si>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</si>
  <si>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</si>
  <si>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</si>
  <si>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</si>
  <si>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</si>
  <si>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</si>
  <si>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</si>
  <si>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</si>
  <si>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</si>
  <si>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</si>
  <si>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</si>
  <si>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</si>
  <si>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</si>
  <si>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</si>
  <si>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</si>
  <si>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</si>
  <si>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</si>
  <si>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</si>
  <si>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</si>
  <si>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</si>
  <si>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</si>
  <si>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</si>
  <si>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</si>
  <si>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</si>
  <si>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</si>
  <si>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</si>
  <si>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</si>
  <si>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</si>
  <si>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</si>
  <si>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</si>
  <si>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</si>
  <si>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</si>
  <si>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</si>
  <si>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</si>
  <si>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</si>
  <si>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</si>
  <si>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</si>
  <si>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</si>
  <si>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</si>
  <si>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</si>
  <si>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</si>
  <si>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</si>
  <si>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</si>
  <si>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</si>
  <si>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</si>
  <si>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</si>
  <si>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</si>
  <si>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</si>
  <si>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</si>
  <si>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</si>
  <si>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</si>
  <si>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</si>
  <si>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</si>
  <si>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</si>
  <si>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</si>
  <si>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</si>
  <si>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</si>
  <si>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</si>
  <si>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</si>
  <si>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</si>
  <si>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</si>
  <si>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</si>
  <si>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</si>
  <si>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</si>
  <si>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</si>
  <si>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</si>
  <si>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</si>
  <si>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</si>
  <si>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</si>
  <si>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</si>
  <si>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</si>
  <si>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</si>
  <si>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</si>
  <si>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</si>
  <si>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</si>
  <si>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</si>
  <si>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</si>
  <si>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</si>
  <si>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</si>
  <si>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</si>
  <si>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</si>
  <si>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</si>
  <si>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</si>
  <si>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</si>
  <si>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</si>
  <si>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</si>
  <si>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</si>
  <si>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</si>
  <si>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</si>
  <si>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</si>
  <si>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</si>
  <si>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</si>
  <si>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</si>
  <si>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</si>
  <si>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</si>
  <si>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</si>
  <si>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</si>
  <si>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</si>
  <si>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</si>
  <si>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</si>
  <si>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</si>
  <si>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</si>
  <si>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</si>
  <si>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</si>
  <si>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</si>
  <si>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</si>
  <si>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</si>
  <si>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</si>
  <si>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</si>
  <si>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</si>
  <si>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</si>
  <si>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</si>
  <si>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</si>
  <si>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</si>
  <si>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</si>
  <si>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</si>
  <si>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</si>
  <si>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</si>
  <si>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</si>
  <si>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</si>
  <si>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</si>
  <si>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</si>
  <si>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</si>
  <si>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</si>
  <si>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</si>
  <si>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</si>
  <si>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</si>
  <si>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</si>
  <si>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</si>
  <si>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</si>
  <si>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</si>
  <si>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</si>
  <si>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</si>
  <si>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</si>
  <si>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</si>
  <si>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</si>
  <si>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</si>
  <si>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</si>
  <si>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</si>
  <si>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</si>
  <si>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</si>
  <si>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</si>
  <si>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</si>
  <si>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</si>
  <si>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</si>
  <si>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</si>
  <si>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</si>
  <si>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</si>
  <si>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</si>
  <si>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</si>
  <si>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</si>
  <si>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</si>
  <si>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</si>
  <si>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</si>
  <si>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</si>
  <si>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</si>
  <si>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</si>
  <si>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</si>
  <si>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</si>
  <si>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</si>
  <si>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</si>
  <si>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</si>
  <si>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</si>
  <si>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</si>
  <si>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</si>
  <si>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</si>
  <si>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</si>
  <si>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</si>
  <si>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</si>
  <si>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</si>
  <si>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</si>
  <si>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</si>
  <si>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</si>
  <si>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</si>
  <si>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</si>
  <si>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</si>
  <si>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</si>
  <si>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</si>
  <si>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</si>
  <si>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</si>
  <si>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</si>
  <si>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</si>
  <si>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</si>
  <si>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</si>
  <si>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</si>
  <si>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</si>
  <si>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</si>
  <si>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</si>
  <si>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</si>
  <si>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</si>
  <si>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</si>
  <si>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</si>
  <si>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</si>
  <si>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</si>
  <si>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</si>
  <si>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</si>
  <si>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</si>
  <si>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</si>
  <si>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</si>
  <si>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</si>
  <si>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</si>
  <si>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</si>
  <si>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</si>
  <si>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</si>
  <si>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</si>
  <si>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</si>
  <si>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</si>
  <si>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</si>
  <si>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</si>
  <si>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</si>
  <si>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</si>
  <si>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</si>
  <si>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</si>
  <si>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</si>
  <si>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</si>
  <si>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</si>
  <si>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</si>
  <si>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</si>
  <si>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</si>
  <si>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</si>
  <si>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</si>
  <si>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</si>
  <si>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</si>
  <si>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</si>
  <si>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</si>
  <si>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</si>
  <si>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</si>
  <si>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</si>
  <si>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</si>
  <si>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</si>
  <si>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</si>
  <si>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</si>
  <si>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</si>
  <si>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</si>
  <si>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</si>
  <si>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</si>
  <si>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</si>
  <si>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</si>
  <si>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</si>
  <si>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</si>
  <si>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</si>
  <si>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</si>
  <si>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</si>
  <si>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</si>
  <si>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</si>
  <si>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</si>
  <si>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</si>
  <si>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</si>
  <si>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</si>
  <si>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</si>
  <si>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</si>
  <si>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</si>
  <si>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</si>
  <si>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</si>
  <si>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</si>
  <si>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</si>
  <si>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</si>
  <si>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</si>
  <si>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</si>
  <si>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</si>
  <si>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</si>
  <si>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</si>
  <si>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</si>
  <si>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</si>
  <si>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</si>
  <si>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</si>
  <si>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</si>
  <si>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</si>
  <si>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</si>
  <si>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</si>
  <si>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</si>
  <si>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</si>
  <si>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</si>
  <si>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</si>
  <si>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</si>
  <si>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</si>
  <si>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</si>
  <si>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</si>
  <si>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</si>
  <si>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</si>
  <si>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</si>
  <si>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</si>
  <si>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</si>
  <si>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</si>
  <si>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</si>
  <si>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</si>
  <si>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</si>
  <si>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</si>
  <si>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</si>
  <si>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</si>
  <si>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</si>
  <si>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</si>
  <si>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</si>
  <si>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</si>
  <si>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</si>
  <si>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</si>
  <si>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</si>
  <si>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</si>
  <si>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</si>
  <si>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</si>
  <si>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</si>
  <si>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</si>
  <si>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</si>
  <si>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</si>
  <si>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</si>
  <si>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</si>
  <si>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</si>
  <si>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</si>
  <si>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</si>
  <si>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</si>
  <si>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</si>
  <si>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</si>
  <si>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</si>
  <si>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</si>
  <si>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</si>
  <si>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</si>
  <si>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</si>
  <si>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</si>
  <si>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</si>
  <si>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</si>
  <si>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</si>
  <si>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</si>
  <si>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</si>
  <si>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</si>
  <si>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</si>
  <si>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</si>
  <si>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</si>
  <si>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</si>
  <si>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</si>
  <si>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</si>
  <si>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</si>
  <si>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</si>
  <si>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</si>
  <si>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</si>
  <si>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</si>
  <si>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</si>
  <si>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</si>
  <si>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</si>
  <si>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</si>
  <si>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</si>
  <si>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</si>
  <si>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</si>
  <si>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</si>
  <si>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</si>
  <si>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</si>
  <si>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</si>
  <si>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</si>
  <si>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</si>
  <si>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</si>
  <si>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</si>
  <si>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</si>
  <si>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</si>
  <si>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</si>
  <si>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</si>
  <si>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</si>
  <si>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</si>
  <si>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</si>
  <si>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</si>
  <si>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</si>
  <si>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</si>
  <si>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</si>
  <si>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</si>
  <si>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</si>
  <si>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</si>
  <si>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</si>
  <si>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</si>
  <si>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</si>
  <si>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</si>
  <si>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</si>
  <si>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</si>
  <si>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</si>
  <si>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</si>
  <si>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</si>
  <si>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</si>
  <si>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</si>
  <si>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</si>
  <si>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</si>
  <si>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</si>
  <si>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</si>
  <si>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</si>
  <si>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</si>
  <si>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</si>
  <si>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</si>
  <si>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</si>
  <si>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</si>
  <si>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</si>
  <si>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</si>
  <si>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</si>
  <si>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</si>
  <si>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</si>
  <si>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</si>
  <si>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</si>
  <si>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</si>
  <si>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</si>
  <si>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</si>
  <si>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</si>
  <si>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</si>
  <si>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</si>
  <si>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</si>
  <si>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</si>
  <si>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</si>
  <si>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</si>
  <si>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</si>
  <si>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</si>
  <si>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</si>
  <si>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</si>
  <si>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</si>
  <si>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</si>
  <si>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</si>
  <si>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</si>
  <si>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</si>
  <si>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</si>
  <si>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</si>
  <si>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</si>
  <si>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</si>
  <si>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</si>
  <si>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</si>
  <si>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</si>
  <si>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</si>
  <si>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</si>
  <si>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</si>
  <si>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</si>
  <si>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</si>
  <si>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</si>
  <si>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</si>
  <si>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</si>
  <si>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</si>
  <si>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</si>
  <si>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</si>
  <si>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</si>
  <si>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</si>
  <si>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</si>
  <si>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</si>
  <si>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</si>
  <si>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</si>
  <si>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</si>
  <si>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</si>
  <si>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</si>
  <si>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</si>
  <si>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</si>
  <si>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</si>
  <si>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</si>
  <si>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</si>
  <si>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</si>
  <si>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</si>
  <si>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</si>
  <si>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</si>
  <si>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</si>
  <si>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</si>
  <si>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</si>
  <si>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</si>
  <si>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</si>
  <si>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</si>
  <si>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</si>
  <si>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</si>
  <si>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</si>
  <si>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</si>
  <si>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</si>
  <si>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</si>
  <si>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</si>
  <si>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</si>
  <si>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</si>
  <si>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</si>
  <si>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</si>
  <si>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</si>
  <si>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</si>
  <si>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</si>
  <si>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</si>
  <si>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</si>
  <si>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</si>
  <si>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</si>
  <si>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</si>
  <si>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</si>
  <si>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</si>
  <si>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</si>
  <si>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</si>
  <si>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</si>
  <si>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</si>
  <si>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</si>
  <si>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</si>
  <si>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</si>
  <si>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</si>
  <si>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</si>
  <si>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</si>
  <si>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</si>
  <si>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</si>
  <si>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</si>
  <si>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</si>
  <si>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</si>
  <si>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</si>
  <si>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</si>
  <si>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</si>
  <si>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</si>
  <si>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</si>
  <si>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</si>
  <si>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</si>
  <si>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</si>
  <si>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</si>
  <si>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</si>
  <si>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</si>
  <si>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</si>
  <si>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</si>
  <si>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</si>
  <si>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</si>
  <si>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</si>
  <si>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</si>
  <si>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</si>
  <si>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</si>
  <si>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</si>
  <si>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</si>
  <si>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</si>
  <si>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</si>
  <si>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</si>
  <si>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</si>
  <si>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</si>
  <si>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</si>
  <si>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</si>
  <si>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</si>
  <si>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</si>
  <si>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</si>
  <si>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</si>
  <si>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</si>
  <si>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</si>
  <si>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</si>
  <si>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</si>
  <si>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</si>
  <si>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</si>
  <si>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</si>
  <si>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</si>
  <si>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</si>
  <si>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</si>
  <si>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</si>
  <si>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</si>
  <si>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</si>
  <si>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</si>
  <si>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</si>
  <si>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</si>
  <si>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</si>
  <si>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</si>
  <si>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</si>
  <si>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</si>
  <si>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</si>
  <si>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</si>
  <si>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</si>
  <si>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</si>
  <si>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</si>
  <si>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</si>
  <si>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</si>
  <si>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</si>
  <si>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</si>
  <si>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</si>
  <si>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</si>
  <si>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</si>
  <si>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</si>
  <si>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</si>
  <si>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</si>
  <si>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</si>
  <si>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</si>
  <si>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</si>
  <si>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</si>
  <si>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</si>
  <si>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</si>
  <si>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</si>
  <si>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</si>
  <si>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</si>
  <si>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</si>
  <si>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</si>
  <si>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</si>
  <si>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</si>
  <si>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</si>
  <si>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</si>
  <si>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</si>
  <si>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</si>
  <si>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</si>
  <si>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</si>
  <si>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</si>
  <si>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</si>
  <si>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</si>
  <si>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</si>
  <si>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</si>
  <si>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</si>
  <si>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</si>
  <si>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</si>
  <si>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</si>
  <si>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</si>
  <si>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</si>
  <si>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</si>
  <si>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</si>
  <si>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</si>
  <si>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</si>
  <si>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</si>
  <si>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</si>
  <si>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</si>
  <si>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</si>
  <si>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</si>
  <si>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</si>
  <si>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</si>
  <si>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</si>
  <si>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</si>
  <si>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</si>
  <si>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</si>
  <si>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</si>
  <si>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</si>
  <si>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</si>
  <si>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</si>
  <si>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</si>
  <si>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</si>
  <si>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</si>
  <si>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</si>
  <si>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</si>
  <si>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</si>
  <si>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</si>
  <si>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</si>
  <si>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</si>
  <si>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</si>
  <si>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</si>
  <si>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</si>
  <si>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</si>
  <si>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</si>
  <si>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</si>
  <si>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</si>
  <si>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</si>
  <si>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</si>
  <si>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</si>
  <si>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</si>
  <si>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</si>
  <si>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</si>
  <si>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</si>
  <si>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</si>
  <si>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</si>
  <si>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</si>
  <si>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</si>
  <si>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</si>
  <si>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</si>
  <si>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</si>
  <si>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</si>
  <si>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</si>
  <si>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</si>
  <si>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</si>
  <si>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</si>
  <si>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</si>
  <si>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</si>
  <si>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</si>
  <si>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</si>
  <si>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</si>
  <si>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</si>
  <si>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</si>
  <si>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</si>
  <si>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</si>
  <si>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</si>
  <si>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</si>
  <si>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</si>
  <si>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</si>
  <si>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</si>
  <si>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</si>
  <si>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</si>
  <si>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</si>
  <si>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</si>
  <si>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</si>
  <si>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</si>
  <si>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</si>
  <si>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</si>
  <si>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</si>
  <si>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</si>
  <si>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</si>
  <si>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</si>
  <si>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</si>
  <si>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</si>
  <si>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</si>
  <si>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</si>
  <si>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</si>
  <si>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</si>
  <si>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</si>
  <si>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</si>
  <si>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</si>
  <si>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</si>
  <si>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</si>
  <si>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</si>
  <si>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</si>
  <si>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</si>
  <si>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</si>
  <si>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</si>
  <si>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</si>
  <si>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</si>
  <si>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</si>
  <si>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</si>
  <si>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</si>
  <si>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</si>
  <si>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</si>
  <si>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</si>
  <si>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</si>
  <si>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</si>
  <si>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</si>
  <si>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</si>
  <si>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</si>
  <si>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</si>
  <si>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</si>
  <si>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</si>
  <si>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</si>
  <si>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</si>
  <si>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</si>
  <si>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</si>
  <si>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</si>
  <si>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</si>
  <si>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</si>
  <si>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</si>
  <si>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</si>
  <si>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</si>
  <si>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</si>
  <si>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</si>
  <si>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</si>
  <si>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</si>
  <si>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</si>
  <si>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</si>
  <si>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</si>
  <si>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</si>
  <si>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</si>
  <si>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</si>
  <si>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</si>
  <si>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</si>
  <si>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</si>
  <si>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</si>
  <si>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</si>
  <si>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</si>
  <si>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</si>
  <si>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</si>
  <si>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</si>
  <si>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</si>
  <si>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</si>
  <si>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</si>
  <si>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</si>
  <si>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</si>
  <si>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</si>
  <si>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</si>
  <si>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</si>
  <si>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</si>
  <si>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</si>
  <si>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</si>
  <si>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</si>
  <si>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</si>
  <si>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</si>
  <si>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</si>
  <si>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</si>
  <si>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</si>
  <si>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</si>
  <si>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</si>
  <si>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</si>
  <si>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</si>
  <si>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</si>
  <si>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</si>
  <si>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</si>
  <si>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</si>
  <si>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</si>
  <si>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</si>
  <si>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</si>
  <si>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</si>
  <si>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</si>
  <si>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</si>
  <si>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</si>
  <si>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</si>
  <si>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</si>
  <si>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</si>
  <si>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</si>
  <si>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</si>
  <si>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</si>
  <si>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</si>
  <si>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</si>
  <si>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</si>
  <si>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</si>
  <si>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</si>
  <si>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</si>
  <si>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</si>
  <si>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</si>
  <si>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</si>
  <si>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</si>
  <si>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</si>
  <si>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</si>
  <si>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</si>
  <si>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</si>
  <si>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</si>
  <si>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</si>
  <si>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</si>
  <si>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</si>
  <si>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</si>
  <si>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</si>
  <si>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</si>
  <si>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</si>
  <si>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</si>
  <si>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</si>
  <si>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</si>
  <si>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</si>
  <si>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</si>
  <si>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</si>
  <si>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</si>
  <si>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</si>
  <si>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</si>
  <si>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</si>
  <si>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</si>
  <si>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</si>
  <si>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</si>
  <si>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</si>
  <si>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</si>
  <si>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</si>
  <si>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</si>
  <si>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</si>
  <si>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</si>
  <si>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</si>
  <si>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</si>
  <si>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</si>
  <si>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</si>
  <si>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</si>
  <si>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</si>
  <si>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</si>
  <si>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</si>
  <si>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</si>
  <si>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</si>
  <si>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</si>
  <si>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</si>
  <si>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</si>
  <si>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</si>
  <si>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</si>
  <si>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</si>
  <si>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</si>
  <si>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</si>
  <si>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</si>
  <si>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</si>
  <si>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</si>
  <si>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</si>
  <si>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</si>
  <si>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</si>
  <si>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</si>
  <si>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</si>
  <si>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</si>
  <si>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</si>
  <si>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</si>
  <si>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</si>
  <si>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</si>
  <si>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</si>
  <si>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</si>
  <si>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</si>
  <si>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</si>
  <si>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</si>
  <si>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</si>
  <si>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</si>
  <si>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</si>
  <si>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</si>
  <si>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</si>
  <si>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</si>
  <si>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</si>
  <si>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</si>
  <si>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</si>
  <si>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</si>
  <si>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</si>
  <si>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</si>
  <si>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</si>
  <si>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</si>
  <si>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</si>
  <si>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</si>
  <si>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</si>
  <si>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</si>
  <si>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</si>
  <si>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</si>
  <si>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</si>
  <si>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</si>
  <si>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</si>
  <si>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</si>
  <si>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</si>
  <si>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</si>
  <si>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</si>
  <si>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</si>
  <si>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</si>
  <si>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</si>
  <si>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</si>
  <si>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</si>
  <si>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</si>
  <si>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</si>
  <si>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</si>
  <si>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</si>
  <si>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</si>
  <si>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</si>
  <si>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</si>
  <si>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</si>
  <si>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</si>
  <si>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</si>
  <si>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</si>
  <si>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</si>
  <si>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</si>
  <si>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</si>
  <si>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</si>
  <si>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</si>
  <si>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</si>
  <si>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</si>
  <si>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</si>
  <si>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</si>
  <si>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</si>
  <si>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</si>
  <si>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</si>
  <si>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</si>
  <si>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</si>
  <si>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</si>
  <si>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</si>
  <si>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</si>
  <si>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</si>
  <si>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</si>
  <si>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</si>
  <si>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</si>
  <si>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</si>
  <si>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</si>
  <si>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</si>
  <si>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</si>
  <si>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</si>
  <si>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</si>
  <si>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</si>
  <si>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</si>
  <si>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</si>
  <si>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</si>
  <si>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</si>
  <si>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</si>
  <si>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</si>
  <si>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</si>
  <si>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</si>
  <si>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</si>
  <si>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</si>
  <si>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</si>
  <si>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</si>
  <si>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</si>
  <si>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</si>
  <si>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</si>
  <si>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</si>
  <si>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</si>
  <si>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</si>
  <si>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</si>
  <si>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</si>
  <si>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</si>
  <si>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</si>
  <si>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</si>
  <si>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</si>
  <si>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</si>
  <si>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</si>
  <si>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</si>
  <si>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</si>
  <si>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</si>
  <si>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</si>
  <si>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</si>
  <si>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</si>
  <si>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</si>
  <si>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</si>
  <si>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</si>
  <si>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</si>
  <si>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</si>
  <si>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</si>
  <si>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</si>
  <si>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</si>
  <si>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</si>
  <si>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</si>
  <si>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</si>
  <si>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</si>
  <si>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</si>
  <si>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</si>
  <si>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</si>
  <si>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</si>
  <si>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</si>
  <si>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</si>
  <si>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</si>
  <si>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</si>
  <si>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</si>
  <si>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</si>
  <si>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</si>
  <si>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</si>
  <si>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</si>
  <si>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</si>
  <si>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</si>
  <si>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</si>
  <si>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</si>
  <si>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</si>
  <si>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</si>
  <si>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</si>
  <si>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</si>
  <si>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</si>
  <si>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</si>
  <si>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</si>
  <si>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</si>
  <si>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</si>
  <si>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</si>
  <si>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</si>
  <si>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</si>
  <si>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</si>
  <si>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</si>
  <si>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</si>
  <si>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</si>
  <si>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</si>
  <si>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</si>
  <si>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</si>
  <si>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</si>
  <si>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</si>
  <si>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</si>
  <si>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</si>
  <si>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</si>
  <si>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</si>
  <si>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</si>
  <si>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</si>
  <si>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</si>
  <si>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</si>
  <si>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</si>
  <si>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</si>
  <si>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</si>
  <si>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</si>
  <si>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</si>
  <si>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</si>
  <si>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</si>
  <si>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</si>
  <si>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</si>
  <si>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</si>
  <si>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</si>
  <si>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</si>
  <si>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</si>
  <si>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</si>
  <si>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</si>
  <si>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</si>
  <si>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</si>
  <si>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</si>
  <si>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</si>
  <si>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</si>
  <si>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</si>
  <si>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</si>
  <si>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</si>
  <si>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</si>
  <si>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</si>
  <si>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</si>
  <si>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</si>
  <si>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</si>
  <si>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</si>
  <si>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</si>
  <si>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</si>
  <si>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</si>
  <si>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</si>
  <si>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</si>
  <si>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</si>
  <si>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</si>
  <si>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</si>
  <si>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</si>
  <si>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</si>
  <si>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</si>
  <si>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</si>
  <si>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</si>
  <si>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</si>
  <si>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</si>
  <si>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</si>
  <si>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</si>
  <si>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</si>
  <si>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</si>
  <si>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</si>
  <si>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</si>
  <si>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</si>
  <si>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</si>
  <si>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</si>
  <si>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</si>
  <si>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</si>
  <si>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</si>
  <si>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</si>
  <si>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</si>
  <si>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</si>
  <si>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</si>
  <si>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</si>
  <si>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</si>
  <si>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</si>
  <si>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</si>
  <si>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</si>
  <si>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</si>
  <si>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</si>
  <si>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</si>
  <si>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</si>
  <si>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</si>
  <si>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</si>
  <si>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</si>
  <si>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</si>
  <si>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</si>
  <si>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</si>
  <si>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</si>
  <si>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</si>
  <si>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</si>
  <si>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</si>
  <si>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</si>
  <si>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</si>
  <si>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</si>
  <si>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</si>
  <si>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</si>
  <si>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</si>
  <si>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</si>
  <si>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</si>
  <si>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</si>
  <si>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</si>
  <si>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</si>
  <si>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</si>
  <si>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</si>
  <si>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</si>
  <si>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</si>
  <si>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</si>
  <si>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</si>
  <si>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</si>
  <si>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</si>
  <si>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</si>
  <si>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</si>
  <si>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</si>
  <si>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</si>
  <si>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</si>
  <si>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</si>
  <si>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</si>
  <si>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</si>
  <si>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</si>
  <si>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</si>
  <si>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</si>
  <si>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</si>
  <si>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</si>
  <si>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</si>
  <si>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</si>
  <si>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</si>
  <si>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</si>
  <si>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</si>
  <si>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</si>
  <si>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</si>
  <si>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</si>
  <si>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</si>
  <si>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</si>
  <si>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</si>
  <si>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</si>
  <si>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</si>
  <si>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</si>
  <si>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</si>
  <si>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</si>
  <si>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</si>
  <si>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</si>
  <si>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</si>
  <si>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</si>
  <si>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</si>
  <si>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</si>
  <si>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</si>
  <si>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</si>
  <si>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</si>
  <si>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</si>
  <si>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</si>
  <si>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</si>
  <si>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</si>
  <si>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</si>
  <si>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</si>
  <si>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</si>
  <si>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</si>
  <si>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</si>
  <si>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</si>
  <si>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</si>
  <si>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</si>
  <si>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</si>
  <si>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</si>
  <si>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</si>
  <si>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</si>
  <si>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</si>
  <si>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</si>
  <si>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</si>
  <si>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</si>
  <si>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</si>
  <si>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</si>
  <si>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</si>
  <si>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</si>
  <si>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</si>
  <si>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</si>
  <si>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</si>
  <si>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</si>
  <si>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</si>
  <si>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</si>
  <si>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</si>
  <si>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</si>
  <si>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</si>
  <si>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</si>
  <si>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</si>
  <si>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</si>
  <si>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</si>
  <si>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</si>
  <si>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</si>
  <si>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</si>
  <si>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</si>
  <si>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</si>
  <si>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</si>
  <si>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</si>
  <si>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</si>
  <si>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</si>
  <si>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</si>
  <si>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</si>
  <si>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</si>
  <si>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</si>
  <si>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</si>
  <si>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</si>
  <si>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</si>
  <si>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</si>
  <si>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</si>
  <si>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</si>
  <si>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</si>
  <si>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</si>
  <si>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</si>
  <si>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</si>
  <si>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</si>
  <si>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</si>
  <si>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</si>
  <si>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</si>
  <si>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</si>
  <si>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</si>
  <si>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</si>
  <si>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</si>
  <si>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</si>
  <si>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</si>
  <si>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</si>
  <si>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</si>
  <si>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</si>
  <si>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</si>
  <si>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</si>
  <si>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</si>
  <si>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</si>
  <si>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</si>
  <si>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</si>
  <si>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</si>
  <si>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</si>
  <si>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</si>
  <si>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</si>
  <si>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</si>
  <si>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</si>
  <si>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</si>
  <si>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</si>
  <si>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</si>
  <si>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</si>
  <si>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</si>
  <si>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</si>
  <si>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</si>
  <si>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</si>
  <si>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</si>
  <si>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</si>
  <si>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</si>
  <si>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</si>
  <si>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</si>
  <si>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</si>
  <si>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</si>
  <si>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</si>
  <si>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</si>
  <si>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</si>
  <si>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</si>
  <si>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</si>
  <si>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</si>
  <si>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</si>
  <si>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</si>
  <si>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</si>
  <si>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</si>
  <si>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</si>
  <si>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</si>
  <si>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</si>
  <si>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</si>
  <si>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</si>
  <si>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</si>
  <si>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</si>
  <si>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</si>
  <si>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</si>
  <si>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</si>
  <si>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</si>
  <si>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</si>
  <si>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</si>
  <si>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</si>
  <si>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</si>
  <si>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</si>
  <si>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</si>
  <si>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</si>
  <si>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</si>
  <si>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</si>
  <si>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</si>
  <si>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</si>
  <si>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</si>
  <si>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</si>
  <si>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</si>
  <si>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</si>
  <si>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</si>
  <si>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</si>
  <si>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</si>
  <si>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</si>
  <si>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</si>
  <si>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</si>
  <si>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</si>
  <si>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</si>
  <si>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</si>
  <si>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</si>
  <si>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</si>
  <si>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</si>
  <si>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</si>
  <si>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</si>
  <si>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</si>
  <si>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</si>
  <si>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</si>
  <si>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</si>
  <si>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</si>
  <si>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</si>
  <si>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</si>
  <si>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</si>
  <si>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</si>
  <si>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</si>
  <si>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</si>
  <si>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</si>
  <si>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</si>
  <si>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</si>
  <si>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</si>
  <si>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</si>
  <si>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</si>
  <si>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</si>
  <si>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</si>
  <si>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</si>
  <si>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</si>
  <si>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</si>
  <si>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</si>
  <si>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</si>
  <si>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</si>
  <si>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</si>
  <si>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</si>
  <si>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</si>
  <si>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</si>
  <si>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</si>
  <si>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</si>
  <si>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</si>
  <si>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</si>
  <si>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</si>
  <si>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</si>
  <si>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</si>
  <si>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</si>
  <si>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</si>
  <si>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</si>
  <si>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</si>
  <si>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</si>
  <si>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</si>
  <si>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</si>
  <si>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</si>
  <si>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</si>
  <si>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</si>
  <si>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</si>
  <si>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</si>
  <si>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</si>
  <si>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</si>
  <si>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</si>
  <si>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</si>
  <si>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</si>
  <si>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</si>
  <si>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</si>
  <si>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</si>
  <si>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</si>
  <si>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</si>
  <si>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</si>
  <si>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</si>
  <si>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</si>
  <si>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</si>
  <si>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</si>
  <si>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</si>
  <si>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</si>
  <si>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</si>
  <si>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</si>
  <si>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</si>
  <si>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</si>
  <si>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</si>
  <si>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</si>
  <si>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</si>
  <si>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</si>
  <si>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</si>
  <si>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</si>
  <si>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</si>
  <si>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</si>
  <si>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</si>
  <si>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</si>
  <si>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</si>
  <si>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</si>
  <si>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</si>
  <si>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</si>
  <si>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</si>
  <si>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</si>
  <si>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</si>
  <si>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</si>
  <si>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</si>
  <si>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</si>
  <si>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</si>
  <si>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</si>
  <si>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</si>
  <si>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</si>
  <si>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</si>
  <si>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</si>
  <si>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</si>
  <si>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</si>
  <si>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</si>
  <si>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</si>
  <si>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</si>
  <si>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</si>
  <si>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</si>
  <si>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</si>
  <si>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</si>
  <si>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</si>
  <si>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</si>
  <si>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</si>
  <si>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</si>
  <si>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</si>
  <si>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</si>
  <si>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</si>
  <si>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</si>
  <si>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</si>
  <si>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</si>
  <si>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</si>
  <si>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</si>
  <si>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</si>
  <si>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</si>
  <si>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</si>
  <si>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</si>
  <si>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</si>
  <si>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</si>
  <si>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</si>
  <si>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</si>
  <si>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</si>
  <si>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</si>
  <si>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</si>
  <si>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</si>
  <si>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</si>
  <si>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</si>
  <si>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</si>
  <si>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</si>
  <si>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</si>
  <si>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</si>
  <si>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</si>
  <si>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</si>
  <si>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</si>
  <si>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</si>
  <si>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</si>
  <si>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</si>
  <si>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</si>
  <si>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</si>
  <si>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</si>
  <si>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</si>
  <si>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</si>
  <si>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</si>
  <si>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</si>
  <si>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</si>
  <si>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</si>
  <si>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</si>
  <si>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</si>
  <si>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</si>
  <si>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</si>
  <si>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</si>
  <si>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</si>
  <si>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</si>
  <si>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</si>
  <si>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</si>
  <si>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</si>
  <si>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</si>
  <si>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</si>
  <si>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</si>
  <si>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</si>
  <si>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</si>
  <si>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</si>
  <si>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</si>
  <si>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</si>
  <si>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</si>
  <si>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</si>
  <si>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</si>
  <si>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</si>
  <si>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</si>
  <si>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</si>
  <si>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</si>
  <si>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</si>
  <si>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</si>
  <si>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</si>
  <si>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</si>
  <si>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</si>
  <si>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</si>
  <si>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</si>
  <si>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</si>
  <si>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</si>
  <si>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</si>
  <si>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</si>
  <si>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</si>
  <si>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</si>
  <si>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</si>
  <si>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</si>
  <si>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</si>
  <si>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</si>
  <si>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</si>
  <si>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</si>
  <si>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</si>
  <si>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</si>
  <si>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</si>
  <si>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</si>
  <si>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</si>
  <si>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</si>
  <si>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</si>
  <si>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</si>
  <si>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</si>
  <si>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</si>
  <si>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</si>
  <si>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</si>
  <si>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</si>
  <si>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</si>
  <si>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</si>
  <si>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</si>
  <si>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</si>
  <si>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</si>
  <si>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</si>
  <si>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</si>
  <si>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</si>
  <si>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</si>
  <si>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</si>
  <si>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</si>
  <si>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</si>
  <si>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</si>
  <si>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</si>
  <si>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</si>
  <si>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</si>
  <si>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</si>
  <si>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</si>
  <si>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</si>
  <si>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</si>
  <si>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</si>
  <si>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</si>
  <si>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</si>
  <si>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</si>
  <si>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</si>
  <si>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</si>
  <si>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</si>
  <si>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</si>
  <si>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</si>
  <si>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</si>
  <si>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</si>
  <si>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</si>
  <si>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</si>
  <si>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</si>
  <si>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</si>
  <si>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</si>
  <si>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</si>
  <si>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</si>
  <si>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</si>
  <si>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</si>
  <si>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</si>
  <si>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</si>
  <si>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</si>
  <si>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</si>
  <si>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</si>
  <si>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</si>
  <si>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</si>
  <si>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</si>
  <si>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</si>
  <si>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</si>
  <si>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</si>
  <si>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</si>
  <si>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</si>
  <si>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</si>
  <si>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</si>
  <si>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</si>
  <si>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</si>
  <si>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</si>
  <si>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</si>
  <si>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</si>
  <si>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</si>
  <si>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</si>
  <si>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</si>
  <si>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</si>
  <si>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</si>
  <si>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</si>
  <si>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</si>
  <si>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</si>
  <si>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</si>
  <si>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</si>
  <si>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</si>
  <si>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</si>
  <si>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</si>
  <si>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</si>
  <si>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</si>
  <si>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</si>
  <si>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</si>
  <si>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</si>
  <si>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</si>
  <si>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</si>
  <si>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</si>
  <si>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</si>
  <si>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</si>
  <si>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</si>
  <si>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</si>
  <si>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</si>
  <si>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</si>
  <si>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</si>
  <si>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</si>
  <si>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</si>
  <si>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</si>
  <si>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</si>
  <si>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</si>
  <si>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</si>
  <si>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</si>
  <si>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</si>
  <si>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</si>
  <si>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</si>
  <si>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</si>
  <si>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</si>
  <si>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</si>
  <si>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</si>
  <si>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</si>
  <si>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</si>
  <si>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</si>
  <si>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</si>
  <si>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</si>
  <si>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</si>
  <si>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</si>
  <si>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</si>
  <si>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</si>
  <si>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</si>
  <si>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</si>
  <si>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</si>
  <si>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</si>
  <si>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</si>
  <si>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</si>
  <si>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</si>
  <si>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</si>
  <si>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</si>
  <si>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</si>
  <si>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</si>
  <si>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</si>
  <si>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</si>
  <si>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</si>
  <si>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</si>
  <si>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</si>
  <si>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</si>
  <si>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</si>
  <si>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</si>
  <si>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</si>
  <si>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</si>
  <si>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</si>
  <si>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</si>
  <si>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</si>
  <si>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</si>
  <si>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</si>
  <si>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</si>
  <si>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</si>
  <si>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</si>
  <si>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</si>
  <si>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</si>
  <si>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</si>
  <si>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</si>
  <si>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</si>
  <si>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</si>
  <si>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</si>
  <si>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</si>
  <si>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</si>
  <si>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</si>
  <si>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</si>
  <si>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</si>
  <si>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</si>
  <si>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</si>
  <si>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</si>
  <si>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</si>
  <si>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</si>
  <si>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</si>
  <si>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</si>
  <si>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</si>
  <si>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</si>
  <si>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</si>
  <si>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</si>
  <si>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</si>
  <si>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</si>
  <si>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</si>
  <si>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</si>
  <si>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</si>
  <si>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</si>
  <si>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</si>
  <si>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</si>
  <si>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</si>
  <si>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</si>
  <si>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</si>
  <si>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</si>
  <si>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</si>
  <si>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</si>
  <si>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</si>
  <si>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</si>
  <si>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</si>
  <si>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</si>
  <si>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</si>
  <si>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</si>
  <si>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</si>
  <si>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</si>
  <si>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</si>
  <si>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</si>
  <si>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</si>
  <si>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</si>
  <si>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</si>
  <si>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</si>
  <si>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</si>
  <si>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</si>
  <si>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</si>
  <si>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</si>
  <si>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</si>
  <si>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</si>
  <si>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</si>
  <si>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</si>
  <si>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</si>
  <si>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</si>
  <si>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</si>
  <si>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</si>
  <si>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</si>
  <si>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</si>
  <si>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</si>
  <si>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</si>
  <si>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</si>
  <si>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</si>
  <si>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</si>
  <si>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</si>
  <si>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</si>
  <si>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</si>
  <si>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</si>
  <si>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</si>
  <si>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</si>
  <si>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</si>
  <si>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</si>
  <si>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</si>
  <si>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</si>
  <si>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</si>
  <si>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</si>
  <si>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</si>
  <si>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</si>
  <si>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</si>
  <si>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</si>
  <si>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</si>
  <si>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</si>
  <si>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</si>
  <si>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</si>
  <si>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</si>
  <si>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</si>
  <si>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</si>
  <si>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</si>
  <si>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</si>
  <si>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</si>
  <si>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</si>
  <si>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</si>
  <si>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</si>
  <si>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</si>
  <si>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</si>
  <si>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</si>
  <si>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</si>
  <si>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</si>
  <si>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</si>
  <si>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</si>
  <si>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</si>
  <si>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</si>
  <si>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</si>
  <si>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</si>
  <si>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</si>
  <si>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</si>
  <si>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</si>
  <si>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</si>
  <si>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</si>
  <si>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</si>
  <si>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</si>
  <si>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</si>
  <si>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</si>
  <si>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</si>
  <si>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</si>
  <si>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</si>
  <si>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</si>
  <si>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</si>
  <si>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</si>
  <si>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</si>
  <si>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</si>
  <si>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</si>
  <si>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</si>
  <si>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</si>
  <si>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</si>
  <si>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</si>
  <si>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</si>
  <si>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</si>
  <si>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</si>
  <si>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</si>
  <si>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</si>
  <si>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</si>
  <si>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</si>
  <si>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</si>
  <si>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</si>
  <si>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</si>
  <si>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</si>
  <si>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</si>
  <si>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</si>
  <si>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</si>
  <si>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</si>
  <si>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</si>
  <si>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</si>
  <si>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</si>
  <si>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</si>
  <si>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</si>
  <si>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</si>
  <si>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</si>
  <si>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</si>
  <si>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</si>
  <si>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</si>
  <si>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</si>
  <si>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</si>
  <si>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</si>
  <si>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</si>
  <si>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</si>
  <si>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</si>
  <si>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</si>
  <si>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</si>
  <si>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</si>
  <si>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</si>
  <si>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</si>
  <si>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</si>
  <si>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</si>
  <si>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</si>
  <si>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</si>
  <si>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</si>
  <si>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</si>
  <si>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</si>
  <si>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</si>
  <si>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</si>
  <si>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</si>
  <si>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</si>
  <si>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</si>
  <si>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</si>
  <si>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</si>
  <si>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</si>
  <si>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</si>
  <si>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</si>
  <si>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</si>
  <si>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</si>
  <si>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</si>
  <si>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</si>
  <si>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</si>
  <si>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</si>
  <si>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</si>
  <si>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</si>
  <si>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</si>
  <si>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</si>
  <si>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</si>
  <si>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</si>
  <si>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</si>
  <si>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</si>
  <si>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</si>
  <si>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</si>
  <si>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</si>
  <si>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</si>
  <si>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</si>
  <si>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</si>
  <si>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</si>
  <si>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</si>
  <si>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</si>
  <si>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</si>
  <si>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</si>
  <si>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</si>
  <si>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</si>
  <si>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</si>
  <si>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</si>
  <si>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</si>
  <si>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</si>
  <si>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</si>
  <si>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</si>
  <si>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</si>
  <si>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</si>
  <si>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</si>
  <si>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</si>
  <si>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</si>
  <si>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</si>
  <si>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</si>
  <si>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</si>
  <si>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</si>
  <si>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</si>
  <si>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</si>
  <si>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</si>
  <si>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</si>
  <si>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</si>
  <si>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</si>
  <si>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</si>
  <si>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</si>
  <si>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</si>
  <si>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</si>
  <si>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</si>
  <si>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</si>
  <si>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</si>
  <si>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</si>
  <si>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</si>
  <si>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</si>
  <si>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</si>
  <si>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</si>
  <si>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</si>
  <si>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</si>
  <si>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</si>
  <si>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</si>
  <si>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</si>
  <si>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</si>
  <si>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</si>
  <si>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</si>
  <si>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</si>
  <si>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</si>
  <si>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</si>
  <si>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</si>
  <si>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</si>
  <si>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</si>
  <si>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</si>
  <si>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</si>
  <si>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</si>
  <si>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</si>
  <si>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</si>
  <si>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</si>
  <si>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</si>
  <si>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</si>
  <si>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</si>
  <si>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</si>
  <si>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</si>
  <si>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</si>
  <si>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</si>
  <si>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</si>
  <si>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</si>
  <si>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</si>
  <si>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</si>
  <si>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</si>
  <si>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</si>
  <si>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</si>
  <si>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</si>
  <si>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</si>
  <si>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</si>
  <si>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</si>
  <si>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</si>
  <si>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</si>
  <si>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</si>
  <si>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</si>
  <si>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</si>
  <si>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</si>
  <si>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</si>
  <si>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</si>
  <si>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</si>
  <si>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</si>
  <si>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</si>
  <si>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</si>
  <si>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</si>
  <si>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</si>
  <si>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</si>
  <si>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</si>
  <si>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</si>
  <si>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</si>
  <si>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</si>
  <si>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</si>
  <si>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</si>
  <si>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</si>
  <si>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</si>
  <si>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</si>
  <si>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</si>
  <si>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</si>
  <si>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</si>
  <si>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</si>
  <si>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</si>
  <si>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</si>
  <si>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</si>
  <si>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</si>
  <si>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</si>
  <si>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</si>
  <si>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</si>
  <si>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</si>
  <si>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</si>
  <si>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</si>
  <si>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</si>
  <si>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</si>
  <si>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</si>
  <si>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</si>
  <si>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</si>
  <si>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</si>
  <si>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</si>
  <si>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</si>
  <si>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</si>
  <si>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</si>
  <si>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</si>
  <si>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</si>
  <si>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</si>
  <si>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</si>
  <si>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</si>
  <si>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</si>
  <si>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</si>
  <si>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</si>
  <si>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</si>
  <si>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</si>
  <si>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</si>
  <si>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</si>
  <si>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</si>
  <si>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</si>
  <si>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</si>
  <si>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</si>
  <si>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</si>
  <si>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</si>
  <si>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</si>
  <si>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</si>
  <si>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</si>
  <si>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</si>
  <si>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</si>
  <si>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</si>
  <si>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</si>
  <si>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</si>
  <si>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</si>
  <si>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</si>
  <si>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</si>
  <si>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</si>
  <si>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</si>
  <si>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</si>
  <si>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</si>
  <si>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</si>
  <si>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</si>
  <si>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</si>
  <si>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</si>
  <si>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</si>
  <si>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</si>
  <si>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</si>
  <si>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</si>
  <si>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</si>
  <si>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</si>
  <si>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</si>
  <si>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</si>
  <si>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</si>
  <si>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</si>
  <si>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</si>
  <si>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</si>
  <si>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</si>
  <si>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</si>
  <si>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</si>
  <si>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</si>
  <si>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PCM-20251130-00000476</t>
  </si>
  <si>
    <t>ETA 120 min</t>
  </si>
  <si>
    <t xml:space="preserve"> PCM-20250215-00000830 </t>
  </si>
  <si>
    <t>LTE site still down and  site located in aramco area access issue need special permission</t>
  </si>
  <si>
    <t>PCM-20251130-00000460</t>
  </si>
  <si>
    <t>jed0079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</si>
  <si>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</si>
  <si>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</si>
  <si>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</si>
  <si>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</si>
  <si>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</si>
  <si>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</si>
  <si>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</si>
  <si>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</si>
  <si>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</si>
  <si>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</si>
  <si>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</si>
  <si>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PCM-20251130-00000243</t>
  </si>
  <si>
    <t>TE issue , site have access issue located inside holidayinn hotel currently no access and need to check in working  hours</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</si>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</sst>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xf numFmtId="0" fontId="34" fillId="0" borderId="0" xfId="0" applyFont="1"/>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165" fontId="23" fillId="9" borderId="8" xfId="0" applyNumberFormat="1"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2" dataDxfId="171" headerRowBorderDxfId="169" tableBorderDxfId="170" totalsRowBorderDxfId="168">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3" totalsRowShown="0" headerRowDxfId="62" dataDxfId="61" headerRowBorderDxfId="59" tableBorderDxfId="60">
  <autoFilter ref="A1:L9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6" dataDxfId="45" headerRowBorderDxfId="43" tableBorderDxfId="44" totalsRowBorderDxfId="42">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328.44315902777453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45991.391584953701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45991.391584953701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45991.391584953701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45991.391584953701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45991.391584953701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45991.391584953701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45991.391584953701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45991.391584953701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45991.391584953701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45991.391584953701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45991.391584953701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45991.391584953701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45991.391584953701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45991.391584953701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45991.391584953701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45991.391584953701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45991.391584953701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45991.391584953701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45991.391584953701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45991.391584953701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45991.391584953701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45991.391584953701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45991.391584953701</v>
      </c>
      <c r="H25" s="129"/>
      <c r="I25" s="131" t="str">
        <f>IFERROR(VLOOKUP(D25,DB!A:F,6,0),"")</f>
        <v/>
      </c>
      <c r="J25" s="131" t="str">
        <f>IFERROR(VLOOKUP(D25,DB!A:G,7,0),"")</f>
        <v/>
      </c>
      <c r="K25" s="127"/>
      <c r="L25" s="126" t="str">
        <f>IFERROR(VLOOKUP(D25,DB!A:I,9,0),"")</f>
        <v/>
      </c>
    </row>
    <row r="26" spans="1:12" s="61" customFormat="1" ht="15" customHeight="1">
      <c r="F26" s="125"/>
      <c r="G26" s="124"/>
      <c r="H26" s="125"/>
      <c r="K26" s="123"/>
    </row>
    <row r="27" spans="1:12" s="61" customFormat="1" ht="15" customHeight="1">
      <c r="F27" s="125"/>
      <c r="G27" s="124"/>
      <c r="H27" s="125"/>
      <c r="K27" s="123"/>
    </row>
    <row r="28" spans="1:12" s="61" customFormat="1" ht="15" customHeight="1">
      <c r="F28" s="125"/>
      <c r="G28" s="124"/>
      <c r="H28" s="125"/>
      <c r="K28" s="123"/>
    </row>
    <row r="29" spans="1:12" s="61" customFormat="1" ht="15" customHeight="1">
      <c r="F29" s="125"/>
      <c r="G29" s="124"/>
      <c r="H29" s="125"/>
      <c r="K29" s="123"/>
    </row>
    <row r="30" spans="1:12" s="61" customFormat="1" ht="15" customHeight="1">
      <c r="F30" s="125"/>
      <c r="G30" s="124"/>
      <c r="H30" s="125"/>
      <c r="K30" s="123"/>
    </row>
  </sheetData>
  <customSheetViews>
    <customSheetView guid="{F6042A99-DD27-4453-835D-0834D95730CC}" filter="1" showAutoFilter="1">
      <pageMargins left="0" right="0" top="0" bottom="0" header="0" footer="0"/>
      <autoFilter ref="B1:M1" xr:uid="{A6E2C105-75BC-4C11-8013-0783B3FBFE9B}"/>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166.39174699073919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7.004165972219198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45991.391584953701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45991.391584953701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45991.391584953701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45991.391584953701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45991.391584953701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45991.391584953701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45991.391584953701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45991.391584953701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45991.391584953701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45991.391584953701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45991.391584953701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45991.391584953701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45991.391584953701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45991.391584953701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45991.391584953701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45991.391584953701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45991.391584953701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45991.391584953701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45991.391584953701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45991.391584953701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45991.391584953701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45991.391584953701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45991.391584953701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45991.391584953701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45991.391584953701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45991.391584953701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45991.391584953701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45991.391584953701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45991.391584953701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45991.391584953701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45991.391584953701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45991.391584953701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45991.391584953701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45991.391584953701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45991.391584953701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45991.391584953701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45991.391584953701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45991.391584953701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45991.391584953701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45991.391584953701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45991.391584953701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45991.391584953701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45991.391584953701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45991.391584953701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45991.391584953701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45991.391584953701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45991.391584953701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45991.391584953701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45991.391584953701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45991.391584953701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45991.391584953701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45991.391584953701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45991.391584953701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45991.391584953701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45991.391584953701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45991.391584953701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45991.391584953701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45991.391584953701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45991.391584953701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45991.391584953701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45991.391584953701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45991.391584953701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45991.391584953701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45991.391584953701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45991.391584953701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45991.391584953701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45991.391584953701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45991.391584953701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45991.391584953701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8.69921875" style="24" customWidth="1"/>
    <col min="10" max="10" width="29"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2</v>
      </c>
      <c r="D2" s="156" t="s">
        <v>25134</v>
      </c>
      <c r="E2" s="18" t="s">
        <v>39106</v>
      </c>
      <c r="F2" s="159">
        <v>45991.379907407405</v>
      </c>
      <c r="G2" s="158">
        <f ca="1">IFERROR(NOW()-F2,"-")</f>
        <v>1.1677546295686625E-2</v>
      </c>
      <c r="H2" s="157">
        <v>45991.373229166667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58" t="str">
        <f>IFERROR(VLOOKUP(#REF!,DB!#REF!,7,0),"")</f>
        <v/>
      </c>
      <c r="E3" s="18"/>
      <c r="F3" s="159"/>
      <c r="G3" s="158">
        <f ca="1">IFERROR(NOW()-F3,"-")</f>
        <v>45991.391584953701</v>
      </c>
      <c r="H3" s="157"/>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ref="G3:G32" ca="1" si="0">IFERROR(NOW()-F4,"-")</f>
        <v>45991.391584953701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45991.391584953701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45991.391584953701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45991.391584953701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45991.391584953701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45991.391584953701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45991.391584953701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45991.391584953701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45991.391584953701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45991.391584953701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58" t="str">
        <f>IFERROR(VLOOKUP(#REF!,DB!#REF!,7,0),"")</f>
        <v/>
      </c>
      <c r="E14" s="18"/>
      <c r="F14" s="20"/>
      <c r="G14" s="21">
        <f t="shared" ca="1" si="0"/>
        <v>45991.391584953701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45991.391584953701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45991.391584953701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45991.391584953701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45991.391584953701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45991.391584953701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45991.391584953701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45991.391584953701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45991.391584953701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45991.391584953701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45991.391584953701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45991.391584953701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45991.391584953701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45991.391584953701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45991.391584953701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45991.391584953701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45991.391584953701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45991.391584953701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45991.391584953701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ref="G33:G96" ca="1" si="1">IFERROR(NOW()-F33,"-")</f>
        <v>45991.391584953701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45991.391584953701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45991.391584953701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45991.391584953701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45991.391584953701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45991.391584953701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45991.391584953701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45991.391584953701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45991.391584953701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45991.391584953701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45991.391584953701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45991.391584953701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45991.391584953701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45991.391584953701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45991.391584953701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45991.391584953701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45991.391584953701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45991.391584953701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45991.391584953701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45991.391584953701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45991.391584953701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45991.391584953701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45991.391584953701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45991.391584953701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45991.391584953701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45991.391584953701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45991.391584953701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45991.391584953701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45991.391584953701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45991.391584953701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45991.391584953701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45991.391584953701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45991.391584953701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45991.391584953701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45991.391584953701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45991.391584953701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45991.391584953701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45991.391584953701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45991.391584953701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45991.391584953701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45991.391584953701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45991.391584953701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45991.391584953701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45991.391584953701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45991.391584953701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45991.391584953701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45991.391584953701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45991.391584953701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45991.391584953701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45991.391584953701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45991.391584953701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45991.391584953701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45991.391584953701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45991.391584953701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45991.391584953701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45991.391584953701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45991.391584953701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45991.391584953701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45991.391584953701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45991.391584953701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45991.391584953701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45991.391584953701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45991.391584953701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45991.391584953701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ref="G97:G160" ca="1" si="2">IFERROR(NOW()-F97,"-")</f>
        <v>45991.391584953701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45991.391584953701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45991.391584953701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45991.391584953701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45991.391584953701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45991.391584953701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45991.391584953701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45991.391584953701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45991.391584953701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45991.391584953701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45991.391584953701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45991.391584953701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45991.391584953701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45991.391584953701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45991.391584953701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45991.391584953701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45991.391584953701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45991.391584953701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45991.391584953701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45991.391584953701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45991.391584953701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45991.391584953701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45991.391584953701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45991.391584953701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45991.391584953701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45991.391584953701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45991.391584953701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45991.391584953701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45991.391584953701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45991.391584953701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45991.391584953701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45991.391584953701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45991.391584953701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45991.391584953701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45991.391584953701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45991.391584953701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45991.391584953701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45991.391584953701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45991.391584953701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45991.391584953701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45991.391584953701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45991.391584953701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45991.391584953701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45991.391584953701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45991.391584953701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45991.391584953701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45991.391584953701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45991.391584953701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45991.391584953701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45991.391584953701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45991.391584953701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45991.391584953701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45991.391584953701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45991.391584953701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45991.391584953701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45991.391584953701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45991.391584953701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45991.391584953701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45991.391584953701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45991.391584953701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45991.391584953701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45991.391584953701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45991.391584953701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45991.391584953701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ref="G161:G224" ca="1" si="3">IFERROR(NOW()-F161,"-")</f>
        <v>45991.391584953701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45991.391584953701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45991.391584953701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45991.391584953701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45991.391584953701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45991.391584953701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45991.391584953701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45991.391584953701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45991.391584953701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45991.391584953701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45991.391584953701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45991.391584953701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45991.391584953701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45991.391584953701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45991.391584953701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45991.391584953701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45991.391584953701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45991.391584953701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45991.391584953701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45991.391584953701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45991.391584953701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45991.391584953701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45991.391584953701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45991.391584953701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45991.391584953701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45991.391584953701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45991.391584953701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45991.391584953701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45991.391584953701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45991.391584953701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45991.391584953701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45991.391584953701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45991.391584953701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45991.391584953701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45991.391584953701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45991.391584953701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45991.391584953701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45991.391584953701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45991.391584953701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45991.391584953701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45991.391584953701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45991.391584953701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45991.391584953701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45991.391584953701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45991.391584953701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45991.391584953701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45991.391584953701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45991.391584953701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45991.391584953701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45991.391584953701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45991.391584953701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45991.391584953701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45991.391584953701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45991.391584953701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45991.391584953701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45991.391584953701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45991.391584953701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45991.391584953701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45991.391584953701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45991.391584953701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45991.391584953701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45991.391584953701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45991.391584953701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45991.391584953701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ref="G225:G288" ca="1" si="4">IFERROR(NOW()-F225,"-")</f>
        <v>45991.391584953701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45991.391584953701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45991.391584953701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45991.391584953701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45991.391584953701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45991.391584953701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45991.391584953701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45991.391584953701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45991.391584953701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45991.391584953701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45991.391584953701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45991.391584953701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45991.391584953701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45991.391584953701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45991.391584953701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45991.391584953701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45991.391584953701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45991.391584953701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45991.391584953701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45991.391584953701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45991.391584953701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45991.391584953701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45991.391584953701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45991.391584953701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45991.391584953701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45991.391584953701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45991.391584953701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45991.391584953701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45991.391584953701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45991.391584953701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45991.391584953701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45991.391584953701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45991.391584953701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45991.391584953701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45991.391584953701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45991.391584953701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45991.391584953701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45991.391584953701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45991.391584953701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45991.391584953701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45991.391584953701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45991.391584953701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45991.391584953701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45991.391584953701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45991.391584953701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45991.391584953701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45991.391584953701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45991.391584953701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45991.391584953701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45991.391584953701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45991.391584953701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45991.391584953701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45991.391584953701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45991.391584953701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45991.391584953701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45991.391584953701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45991.391584953701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45991.391584953701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45991.391584953701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45991.391584953701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45991.391584953701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45991.391584953701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45991.391584953701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45991.391584953701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ref="G289:G352" ca="1" si="5">IFERROR(NOW()-F289,"-")</f>
        <v>45991.391584953701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45991.391584953701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45991.391584953701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45991.391584953701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45991.391584953701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45991.391584953701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45991.391584953701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45991.391584953701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45991.391584953701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45991.391584953701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45991.391584953701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45991.391584953701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45991.391584953701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45991.391584953701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45991.391584953701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45991.391584953701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45991.391584953701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45991.391584953701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45991.391584953701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45991.391584953701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45991.391584953701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45991.391584953701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45991.391584953701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45991.391584953701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45991.391584953701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45991.391584953701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45991.391584953701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45991.391584953701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45991.391584953701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45991.391584953701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45991.391584953701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45991.391584953701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45991.391584953701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45991.391584953701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45991.391584953701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45991.391584953701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45991.391584953701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45991.391584953701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45991.391584953701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45991.391584953701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45991.391584953701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45991.391584953701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45991.391584953701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45991.391584953701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45991.391584953701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45991.391584953701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45991.391584953701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45991.391584953701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45991.391584953701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45991.391584953701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45991.391584953701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45991.391584953701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45991.391584953701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45991.391584953701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45991.391584953701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45991.391584953701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45991.391584953701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45991.391584953701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45991.391584953701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45991.391584953701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45991.391584953701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45991.391584953701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45991.391584953701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45991.391584953701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ref="G353:G416" ca="1" si="6">IFERROR(NOW()-F353,"-")</f>
        <v>45991.391584953701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45991.391584953701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45991.391584953701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45991.391584953701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45991.391584953701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45991.391584953701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45991.391584953701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45991.391584953701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45991.391584953701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45991.391584953701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45991.391584953701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45991.391584953701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45991.391584953701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45991.391584953701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45991.391584953701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45991.391584953701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45991.391584953701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45991.391584953701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45991.391584953701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45991.391584953701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45991.391584953701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45991.391584953701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45991.391584953701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45991.391584953701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45991.391584953701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45991.391584953701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45991.391584953701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45991.391584953701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45991.391584953701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45991.391584953701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45991.391584953701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45991.391584953701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45991.391584953701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45991.391584953701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45991.391584953701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45991.391584953701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45991.391584953701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45991.391584953701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45991.391584953701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45991.391584953701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45991.391584953701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45991.391584953701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45991.391584953701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45991.391584953701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45991.391584953701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45991.391584953701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45991.391584953701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45991.391585185185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45991.391585185185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45991.391585185185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45991.391585185185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45991.391585185185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45991.391585185185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45991.391585185185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45991.391585185185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45991.391585185185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45991.391585185185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45991.391585185185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45991.391585185185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45991.391585185185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45991.391585185185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45991.391585185185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45991.391585185185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45991.391585185185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ref="G417:G480" ca="1" si="7">IFERROR(NOW()-F417,"-")</f>
        <v>45991.391585185185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45991.391585185185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45991.391585185185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45991.391585185185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45991.391585185185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45991.391585185185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45991.391585185185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45991.391585185185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45991.391585185185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45991.391585185185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45991.391585185185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45991.391585185185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45991.391585185185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45991.391585185185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45991.391585185185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45991.391585185185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45991.391585185185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45991.391585185185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45991.391585185185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45991.391585185185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45991.391585185185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45991.391585185185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45991.391585185185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45991.391585185185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45991.391585185185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45991.391585185185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45991.391585185185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45991.391585185185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45991.391585185185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45991.391585185185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45991.391585185185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45991.391585185185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45991.391585185185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45991.391585185185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45991.391585185185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45991.391585185185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45991.391585185185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45991.391585185185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45991.391585185185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45991.391585185185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45991.391585185185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45991.391585185185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45991.391585185185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45991.391585185185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45991.391585185185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45991.391585185185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45991.391585185185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45991.391585185185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45991.391585185185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45991.391585185185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45991.391585185185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45991.391585185185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45991.391585185185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45991.391585185185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45991.391585185185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45991.391585185185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45991.391585185185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45991.391585185185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45991.391585185185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45991.391585185185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45991.391585185185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45991.391585185185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45991.391585185185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45991.391585185185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ref="G481:G544" ca="1" si="8">IFERROR(NOW()-F481,"-")</f>
        <v>45991.391585185185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45991.391585185185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45991.391585185185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45991.391585185185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45991.391585185185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45991.391585185185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45991.391585185185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45991.391585185185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45991.391585185185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45991.391585185185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45991.391585185185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45991.391585185185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45991.391585185185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45991.391585185185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45991.391585185185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45991.391585185185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45991.391585185185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45991.391585185185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45991.391585185185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45991.391585185185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45991.391585185185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45991.391585185185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45991.391585185185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45991.391585185185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45991.391585185185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45991.391585185185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45991.391585185185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45991.391585185185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45991.391585185185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45991.391585185185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45991.391585185185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45991.391585185185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45991.391585185185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45991.391585185185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45991.391585185185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45991.391585185185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45991.391585185185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45991.391585185185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45991.391585185185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45991.391585185185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45991.391585185185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45991.391585185185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45991.391585185185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45991.391585185185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45991.391585185185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45991.391585185185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45991.391585185185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45991.391585185185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45991.391585185185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45991.391585185185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45991.391585185185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45991.391585185185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45991.391585185185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45991.391585185185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45991.391585185185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45991.391585185185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45991.391585185185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45991.391585185185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45991.391585185185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45991.391585185185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45991.391585185185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45991.391585185185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45991.391585185185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45991.391585185185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ref="G545:G608" ca="1" si="9">IFERROR(NOW()-F545,"-")</f>
        <v>45991.391585185185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45991.391585185185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45991.391585185185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45991.391585185185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45991.391585185185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45991.391585185185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45991.391585185185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45991.391585185185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45991.391585185185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45991.391585185185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45991.391585185185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45991.391585185185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45991.391585185185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45991.391585185185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45991.391585185185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45991.391585185185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45991.391585185185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45991.391585185185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45991.391585185185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45991.391585185185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45991.391585185185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45991.391585185185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45991.391585185185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45991.391585185185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45991.391585185185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45991.391585185185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45991.391585185185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45991.391585185185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45991.391585185185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45991.391585185185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45991.391585185185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45991.391585185185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45991.391585185185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45991.391585185185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45991.391585185185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45991.391585185185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45991.391585185185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45991.391585185185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45991.391585185185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45991.391585185185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45991.391585185185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45991.391585185185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45991.391585185185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45991.391585185185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45991.391585185185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45991.391585185185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45991.391585185185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45991.391585185185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45991.391585185185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45991.391585185185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45991.391585185185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45991.391585185185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45991.391585185185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45991.391585185185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45991.391585185185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45991.391585185185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45991.391585185185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45991.391585185185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45991.391585185185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45991.391585185185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45991.391585185185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45991.391585185185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45991.391585185185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45991.391585185185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ref="G609:G672" ca="1" si="10">IFERROR(NOW()-F609,"-")</f>
        <v>45991.391585185185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45991.391585185185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45991.391585185185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45991.391585185185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45991.391585185185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45991.391585185185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45991.391585185185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45991.391585185185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45991.391585185185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45991.391585185185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45991.391585185185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45991.391585185185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45991.391585185185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45991.391585185185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45991.391585185185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45991.391585185185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45991.391585185185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45991.391585185185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45991.391585185185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45991.391585185185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45991.391585185185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45991.391585185185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45991.391585185185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45991.391585185185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45991.391585185185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45991.391585185185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45991.391585185185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45991.391585185185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45991.391585185185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45991.391585185185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45991.391585185185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45991.391585185185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45991.391585185185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45991.391585185185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45991.391585185185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45991.391585185185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45991.391585185185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45991.391585185185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45991.391585185185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45991.391585185185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45991.391585185185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45991.391585185185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45991.391585185185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45991.391585185185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45991.391585185185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45991.391585185185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45991.391585185185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45991.391585185185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45991.391585185185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45991.391585185185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45991.391585185185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45991.391585185185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45991.391585185185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45991.391585185185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45991.391585185185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45991.391585185185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45991.391585185185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45991.391585185185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45991.391585185185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45991.391585185185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45991.391585185185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45991.391585185185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45991.391585185185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45991.391585185185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ref="G673:G736" ca="1" si="11">IFERROR(NOW()-F673,"-")</f>
        <v>45991.391585185185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45991.391585185185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45991.391585185185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45991.391585185185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45991.391585185185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45991.391585185185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45991.391585185185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45991.391585185185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45991.391585185185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45991.391585185185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45991.391585185185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45991.391585185185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45991.391585185185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45991.391585185185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45991.391585185185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45991.391585185185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45991.391585185185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45991.391585185185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45991.391585185185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45991.391585185185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45991.391585185185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45991.391585185185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45991.391585185185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45991.391585185185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45991.391585185185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45991.391585185185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45991.391585185185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45991.391585185185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45991.391585185185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45991.391585185185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45991.391585185185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45991.391585185185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45991.391585185185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45991.391585185185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45991.391585185185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45991.391585185185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45991.391585185185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45991.391585185185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45991.391585185185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45991.391585185185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45991.391585185185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45991.391585185185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45991.391585185185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45991.391585185185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45991.391585185185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45991.391585185185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45991.391585185185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45991.391585185185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45991.391585185185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45991.391585185185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45991.391585185185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45991.391585185185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45991.391585185185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45991.391585185185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45991.391585185185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45991.391585185185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45991.391585185185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45991.391585185185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45991.391585185185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45991.391585185185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45991.391585185185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45991.391585185185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45991.391585185185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45991.391585185185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ref="G737:G800" ca="1" si="12">IFERROR(NOW()-F737,"-")</f>
        <v>45991.391585185185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45991.391585185185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45991.391585185185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45991.391585185185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45991.391585185185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45991.391585185185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45991.391585185185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45991.391585185185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45991.391585185185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45991.391585185185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45991.391585185185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45991.391585185185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45991.391585185185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45991.391585185185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45991.391585185185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45991.391585185185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45991.391585185185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45991.391585185185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45991.391585185185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45991.391585185185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45991.391585185185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45991.391585185185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45991.391585185185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45991.391585185185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45991.391585185185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45991.391585185185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45991.391585185185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45991.391585185185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45991.391585185185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45991.391585185185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45991.391585185185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45991.391585185185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45991.391585185185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45991.391585185185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45991.391585185185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45991.391585185185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45991.391585185185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45991.391585185185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45991.391585185185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45991.391585185185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45991.391585185185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45991.391585185185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45991.391585185185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45991.391585185185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45991.391585185185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45991.391585185185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45991.391585185185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45991.391585185185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45991.391585185185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45991.391585185185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45991.391585185185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45991.391585185185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45991.391585185185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45991.391585185185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45991.391585185185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45991.391585185185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45991.391585185185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45991.391585185185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45991.391585185185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45991.391585185185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45991.391585185185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45991.391585185185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45991.391585185185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45991.391585185185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ref="G801:G864" ca="1" si="13">IFERROR(NOW()-F801,"-")</f>
        <v>45991.391585185185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45991.391585185185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45991.391585185185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45991.391585185185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45991.391585185185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45991.391585185185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45991.391585185185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45991.391585185185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45991.391585185185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45991.391585185185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45991.391585185185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45991.391585185185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45991.391585185185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45991.391585185185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45991.391585185185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45991.391585185185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45991.391585185185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45991.391585185185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45991.391585185185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45991.391585185185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45991.391585185185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45991.391585185185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45991.391585185185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45991.391585185185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45991.391585185185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45991.391585185185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45991.391585185185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45991.391585185185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45991.391585185185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45991.391585185185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45991.391585185185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45991.391585185185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45991.391585185185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45991.391585185185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45991.391585185185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45991.391585185185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45991.391585185185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45991.391585185185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45991.391585185185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45991.391585185185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45991.391585185185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45991.391585185185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45991.391585185185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45991.391585185185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45991.391585185185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45991.391585185185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45991.391585185185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45991.391585185185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45991.391585185185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45991.391585185185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45991.391585185185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45991.391585185185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45991.391585185185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45991.391585185185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45991.391585185185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45991.391585185185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45991.391585185185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45991.391585185185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45991.391585185185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45991.391585185185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45991.391585185185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45991.391585185185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45991.391585185185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45991.391585185185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ref="G865:G928" ca="1" si="14">IFERROR(NOW()-F865,"-")</f>
        <v>45991.391585185185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45991.391585185185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45991.391585185185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45991.391585185185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45991.391585185185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45991.391585185185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45991.391585185185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45991.391585185185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45991.391585185185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45991.391585185185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45991.391585185185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45991.391585185185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45991.391585185185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45991.391585185185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45991.391585185185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45991.391585185185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45991.391585185185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45991.391585185185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45991.391585185185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45991.391585185185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45991.391585185185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45991.391585185185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45991.391585185185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45991.391585185185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45991.391585185185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45991.391585185185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45991.391585185185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45991.391585185185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45991.391585185185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45991.391585185185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45991.391585185185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45991.391585185185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45991.391585185185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45991.391585185185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45991.391585185185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45991.391585185185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45991.391585185185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45991.391585185185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45991.391585185185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45991.391585185185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45991.391585185185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45991.391585185185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45991.391585185185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45991.391585185185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45991.391585185185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45991.391585185185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45991.391585185185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45991.391585185185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45991.391585185185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45991.391585185185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45991.391585185185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45991.391585185185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45991.391585185185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45991.391585185185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45991.391585185185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45991.391585185185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45991.391585185185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45991.391585185185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45991.391585185185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45991.391585185185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45991.391585185185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45991.391585185185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45991.391585185185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45991.391585185185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ref="G929:G943" ca="1" si="15">IFERROR(NOW()-F929,"-")</f>
        <v>45991.391585185185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45991.391585185185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45991.391585185185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45991.391585185185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45991.391585185185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45991.391585185185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45991.391585185185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45991.391585185185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45991.391585185185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45991.391585185185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45991.391585185185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45991.391585185185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45991.391585185185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45991.391585185185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45991.391585185185</v>
      </c>
      <c r="H943" s="22"/>
      <c r="I943" s="19" t="str">
        <f>IFERROR(VLOOKUP(D943,DB!A:F,6,0),"")</f>
        <v/>
      </c>
      <c r="J943" s="18" t="str">
        <f>IFERROR(VLOOKUP(D943,DB!A:G,7,0),"")</f>
        <v/>
      </c>
      <c r="K943" s="42"/>
      <c r="L943" s="23" t="str">
        <f>IFERROR(VLOOKUP(D943,DB!A:I,9,0),"")</f>
        <v/>
      </c>
    </row>
  </sheetData>
  <dataValidations count="2">
    <dataValidation allowBlank="1" showInputMessage="1" showErrorMessage="1" sqref="E1" xr:uid="{5914219A-CB83-432D-936A-CC0CB6F3982A}"/>
    <dataValidation type="list" allowBlank="1" showInputMessage="1" showErrorMessage="1" sqref="E2:E9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tabSelected="1" workbookViewId="0">
      <selection activeCell="D22" sqref="D2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287.91086736110447</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39197</v>
      </c>
      <c r="E3" s="91" t="s">
        <v>39185</v>
      </c>
      <c r="F3" s="92">
        <v>45991.368750000001</v>
      </c>
      <c r="G3" s="93">
        <f t="shared" ref="G3:G40" ca="1" si="0">IFERROR(NOW()-F3,"")</f>
        <v>2.2834953699202742E-2</v>
      </c>
      <c r="H3" s="92">
        <v>45991.356944444444</v>
      </c>
      <c r="I3" s="110" t="str">
        <f>IFERROR(VLOOKUP(D3,DB!A:F,6,0),"")</f>
        <v>SCECO</v>
      </c>
      <c r="J3" s="110" t="str">
        <f>IFERROR(VLOOKUP(D3,DB!A:G,7,0),"")</f>
        <v>Good</v>
      </c>
      <c r="K3" s="94" t="s">
        <v>39198</v>
      </c>
      <c r="L3" s="88" t="str">
        <f>IFERROR(VLOOKUP(D3,DB!A:I,9,0),"")</f>
        <v>Latis</v>
      </c>
    </row>
    <row r="4" spans="1:16" ht="15" customHeight="1">
      <c r="A4" s="110"/>
      <c r="B4" s="110" t="str">
        <f>IFERROR(VLOOKUP(D4,DB!A:K,11,0),"")</f>
        <v/>
      </c>
      <c r="C4" s="90"/>
      <c r="D4" s="88"/>
      <c r="E4" s="91"/>
      <c r="F4" s="92"/>
      <c r="G4" s="93">
        <f t="shared" ca="1" si="0"/>
        <v>45991.391584953701</v>
      </c>
      <c r="H4" s="92"/>
      <c r="I4" s="110" t="str">
        <f>IFERROR(VLOOKUP(D4,DB!A:F,6,0),"")</f>
        <v/>
      </c>
      <c r="J4" s="110" t="str">
        <f>IFERROR(VLOOKUP(D4,DB!A:G,7,0),"")</f>
        <v/>
      </c>
      <c r="K4" s="94"/>
      <c r="L4" s="88" t="str">
        <f>IFERROR(VLOOKUP(D4,DB!A:I,9,0),"")</f>
        <v/>
      </c>
    </row>
    <row r="5" spans="1:16" ht="15" customHeight="1">
      <c r="A5" s="110"/>
      <c r="B5" s="110" t="str">
        <f>IFERROR(VLOOKUP(D5,DB!A:K,11,0),"")</f>
        <v/>
      </c>
      <c r="C5" s="90"/>
      <c r="D5" s="153"/>
      <c r="E5" s="91"/>
      <c r="F5" s="92"/>
      <c r="G5" s="93">
        <f t="shared" ca="1" si="0"/>
        <v>45991.391584953701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45991.391584953701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45991.391584953701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45991.391584953701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45991.391584953701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45991.391584953701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45991.391584953701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45991.391584953701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45991.391584953701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45991.391584953701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45991.391584953701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45991.391584953701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45991.391584953701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45991.391584953701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45991.391584953701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45991.391584953701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45991.391584953701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45991.391584953701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45991.391584953701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45991.391584953701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45991.391584953701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45991.391584953701</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4"/>
      <c r="E27" s="91"/>
      <c r="F27" s="92"/>
      <c r="G27" s="93">
        <f t="shared" ca="1" si="0"/>
        <v>45991.391584953701</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45991.391584953701</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45991.391584953701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45991.391584953701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45991.391584953701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45991.391584953701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45991.391584953701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45991.391584953701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45991.391584953701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45991.391584953701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45991.391584953701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45991.391584953701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45991.391584953701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45991.391584953701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45991.391584953701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45991.391584953701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45991.391584953701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45991.391584953701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45991.391584953701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45991.391584953701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45991.391584953701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45991.391584953701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45991.391584953701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45991.391584953701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45991.391584953701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45991.391584953701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45991.391584953701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45991.391584953701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45991.391584953701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45991.391584953701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45991.391584953701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45991.391584953701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45991.391584953701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45991.391584953701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45991.391584953701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45991.391584953701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45991.391584953701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45991.391584953701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45991.391584953701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45991.391584953701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45991.391584953701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45991.391584953701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45991.391584953701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45991.391584953701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45991.391584953701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45991.391584953701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45991.391584953701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45991.391584953701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45991.391584953701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45991.391584953701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45991.391584953701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45991.391584953701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45991.391584953701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45991.391584953701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45991.391584953701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45991.391584953701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45991.391584953701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45991.391584953701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45991.391584953701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45991.391584953701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45991.391584953701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45991.391584953701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45991.391584953701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45991.391584953701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45991.391584953701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45991.391584953701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45991.391584953701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45991.391584953701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45991.391584953701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45991.391584953701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45991.391584953701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45991.391584953701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45991.391584953701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45991.391584953701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45991.391584953701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45991.391584953701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45991.391584953701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45991.391584953701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45991.391584953701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45991.391584953701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45991.391584953701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45991.391584953701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45991.391584953701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45991.391584953701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45991.391584953701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45991.391584953701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45991.391584953701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45991.391584953701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45991.391584953701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45991.391584953701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45991.391584953701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45991.391584953701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45991.391584953701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45991.391584953701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45991.391584953701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45991.391584953701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45991.391584953701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45991.391584953701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45991.391584953701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45991.391584953701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45991.391584953701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45991.391584953701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45991.391584953701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45991.391584953701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45991.391584953701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45991.391584953701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45991.391584953701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45991.391584953701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45991.391584953701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45991.391584953701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45991.391584953701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45991.391584953701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45991.391584953701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45991.391584953701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45991.391584953701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45991.391584953701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45991.391584953701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45991.391584953701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45991.391584953701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45991.391584953701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45991.391584953701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45991.391584953701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45991.391584953701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45991.391584953701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45991.391584953701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45991.391584953701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45991.391584953701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45991.391584953701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45991.391584953701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45991.391584953701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45991.391584953701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45991.391584953701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45991.391584953701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45991.391584953701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45991.391584953701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45991.391584953701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45991.391584953701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45991.391584953701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45991.391584953701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45991.391584953701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45991.391584953701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45991.391584953701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32" ca="1" si="3">IFERROR(NOW()-F169,"")</f>
        <v>45991.391584953701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45991.391584953701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45991.391584953701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45991.391584953701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45991.391584953701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45991.391584953701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45991.391584953701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45991.391584953701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45991.391584953701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45991.391584953701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45991.391584953701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45991.391584953701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45991.391584953701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45991.391584953701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45991.391584953701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45991.391584953701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45991.391584953701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45991.391584953701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45991.391584953701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45991.391584953701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45991.391584953701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45991.391584953701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45991.391584953701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45991.391584953701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45991.391584953701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45991.391584953701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45991.391584953701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45991.391584953701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45991.391584953701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45991.391584953701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45991.391584953701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45991.391584953701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45991.391584953701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45991.391584953701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45991.391584953701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45991.391584953701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45991.391584953701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45991.391584953701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45991.391584953701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45991.391584953701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45991.391584953701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45991.391584953701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45991.391584953701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45991.391584953701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45991.391584953701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45991.391584953701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45991.391584953701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45991.391584953701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45991.391584953701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45991.391584953701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45991.391584953701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45991.391584953701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45991.391584953701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45991.391584953701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45991.391584953701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45991.391584953701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45991.391584953701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45991.391584953701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45991.391584953701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45991.391584953701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45991.391584953701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45991.391584953701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45991.391584953701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45991.391584953701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ref="G233:G278" ca="1" si="4">IFERROR(NOW()-F233,"")</f>
        <v>45991.391584953701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45991.391584953701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45991.391584953701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45991.391584953701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45991.391584953701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45991.391584953701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45991.391584953701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45991.391584953701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45991.391584953701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45991.391584953701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45991.391584953701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45991.391584953701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45991.391584953701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45991.391584953701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45991.391584953701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45991.391584953701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45991.391584953701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45991.391584953701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45991.391584953701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45991.391584953701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45991.391584953701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45991.391584953701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45991.391584953701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45991.391584953701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45991.391584953701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45991.391584953701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45991.391584953701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45991.391584953701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45991.391584953701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45991.391584953701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45991.391584953701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45991.391584953701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45991.391584953701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45991.391584953701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45991.391584953701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45991.391584953701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45991.391584953701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45991.391584953701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45991.391584953701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45991.391584953701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45991.391584953701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45991.391584953701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45991.391584953701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45991.391584953701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45991.391584953701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45991.391584953701</v>
      </c>
      <c r="H278" s="92"/>
      <c r="I278" s="110" t="str">
        <f>IFERROR(VLOOKUP(D278,DB!A:F,6,0),"")</f>
        <v/>
      </c>
      <c r="J278" s="110" t="str">
        <f>IFERROR(VLOOKUP(D278,DB!A:G,7,0),"")</f>
        <v/>
      </c>
      <c r="K278" s="94"/>
      <c r="L278" s="88" t="str">
        <f>IFERROR(VLOOKUP(D278,DB!A:I,9,0),"")</f>
        <v/>
      </c>
    </row>
  </sheetData>
  <dataValidations count="2">
    <dataValidation allowBlank="1" showInputMessage="1" showErrorMessage="1" sqref="E1" xr:uid="{A4F81451-56CC-4543-9497-104C4E44EE4B}"/>
    <dataValidation type="list" allowBlank="1" showInputMessage="1" showErrorMessage="1" sqref="E2:E2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K7" sqref="K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99.559524768512347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65.202707638884021</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42.730473842588253</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10.018286342587089</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45990.979907407411</v>
      </c>
      <c r="G6" s="138">
        <f ca="1">IFERROR(NOW()-F6,"")</f>
        <v>0.41167754628986586</v>
      </c>
      <c r="H6" s="38">
        <v>45990.988067129627</v>
      </c>
      <c r="I6" s="37" t="str">
        <f>IFERROR(VLOOKUP(D6,DB!A:F,6,0),"")</f>
        <v>SCECO</v>
      </c>
      <c r="J6" s="37" t="str">
        <f>IFERROR(VLOOKUP(D6,DB!A:G,7,0),"")</f>
        <v>Dead</v>
      </c>
      <c r="K6" s="37" t="s">
        <v>39208</v>
      </c>
      <c r="L6" s="37" t="str">
        <f>IFERROR(VLOOKUP(D6,DB!A:I,9,0),"")</f>
        <v>Latis</v>
      </c>
    </row>
    <row r="7" spans="1:13" ht="30.75">
      <c r="A7" s="37" t="s">
        <v>39209</v>
      </c>
      <c r="B7" s="37" t="str">
        <f>IFERROR(VLOOKUP(D7,DB!A:K,11,0),"")</f>
        <v>R5</v>
      </c>
      <c r="C7" s="37">
        <v>1</v>
      </c>
      <c r="D7" s="106" t="s">
        <v>37814</v>
      </c>
      <c r="E7" s="37" t="s">
        <v>39106</v>
      </c>
      <c r="F7" s="38">
        <v>45991.227939814817</v>
      </c>
      <c r="G7" s="138">
        <f ca="1">IFERROR(NOW()-F7,"")</f>
        <v>0.16364513888402143</v>
      </c>
      <c r="H7" s="38">
        <v>45991.02034722222</v>
      </c>
      <c r="I7" s="37" t="str">
        <f>IFERROR(VLOOKUP(D7,DB!A:F,6,0),"")</f>
        <v>SCECO</v>
      </c>
      <c r="J7" s="37" t="str">
        <f>IFERROR(VLOOKUP(D7,DB!A:G,7,0),"")</f>
        <v>Dead</v>
      </c>
      <c r="K7" s="37" t="s">
        <v>39210</v>
      </c>
      <c r="L7" s="37" t="str">
        <f>IFERROR(VLOOKUP(D7,DB!A:I,9,0),"")</f>
        <v>Latis</v>
      </c>
    </row>
    <row r="8" spans="1:13">
      <c r="A8" s="37"/>
      <c r="B8" s="37" t="str">
        <f>IFERROR(VLOOKUP(D8,DB!A:K,11,0),"")</f>
        <v/>
      </c>
      <c r="C8" s="37"/>
      <c r="D8" s="155"/>
      <c r="E8" s="37"/>
      <c r="F8" s="38"/>
      <c r="G8" s="138">
        <f ca="1">IFERROR(NOW()-F8,"")</f>
        <v>45991.391584953701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45991.391584953701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45991.391584953701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45991.391584953701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45991.391584953701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8">
        <f ca="1">IFERROR(NOW()-F13,"")</f>
        <v>45991.391584953701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8">
        <f ca="1">IFERROR(NOW()-F14,"")</f>
        <v>45991.391584953701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8">
        <f ca="1">IFERROR(NOW()-F15,"")</f>
        <v>45991.391584953701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8">
        <f ca="1">IFERROR(NOW()-F16,"")</f>
        <v>45991.391584953701</v>
      </c>
      <c r="H16" s="38"/>
      <c r="I16" s="37" t="str">
        <f>IFERROR(VLOOKUP(D16,DB!A:F,6,0),"")</f>
        <v/>
      </c>
      <c r="J16" s="37" t="str">
        <f>IFERROR(VLOOKUP(D16,DB!A:G,7,0),"")</f>
        <v/>
      </c>
      <c r="K16" s="37"/>
      <c r="L16" s="37" t="str">
        <f>IFERROR(VLOOKUP(D16,DB!A:I,9,0),"")</f>
        <v/>
      </c>
    </row>
    <row r="17" spans="1:12">
      <c r="A17" s="37"/>
      <c r="B17" s="37" t="str">
        <f>IFERROR(VLOOKUP(D17,DB!A:K,11,0),"")</f>
        <v/>
      </c>
      <c r="C17" s="37"/>
      <c r="D17"/>
      <c r="E17" s="37"/>
      <c r="F17" s="38"/>
      <c r="G17" s="138">
        <f ca="1">IFERROR(NOW()-F17,"")</f>
        <v>45991.391584953701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45991.391584953701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45991.391584953701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45991.391584953701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45991.391584953701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45991.391584953701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45991.391584953701</v>
      </c>
      <c r="H23" s="38"/>
      <c r="I23" s="37" t="str">
        <f>IFERROR(VLOOKUP(D23,DB!A:F,6,0),"")</f>
        <v/>
      </c>
      <c r="J23" s="37" t="str">
        <f>IFERROR(VLOOKUP(D23,DB!A:G,7,0),"")</f>
        <v/>
      </c>
      <c r="K23" s="37"/>
      <c r="L23" s="37" t="str">
        <f>IFERROR(VLOOKUP(D23,DB!A:I,9,0),"")</f>
        <v/>
      </c>
    </row>
    <row r="24" spans="1:12">
      <c r="A24" s="103"/>
      <c r="B24" s="103"/>
      <c r="C24" s="103"/>
      <c r="D24" s="103"/>
      <c r="E24" s="103"/>
      <c r="F24" s="139"/>
      <c r="G24" s="105"/>
      <c r="H24" s="139"/>
      <c r="I24" s="103"/>
      <c r="J24" s="103"/>
      <c r="K24" s="103"/>
      <c r="L24" s="103"/>
    </row>
    <row r="25" spans="1:12">
      <c r="A25" s="103"/>
      <c r="B25" s="103"/>
      <c r="C25" s="103"/>
      <c r="D25" s="103"/>
      <c r="E25" s="103"/>
      <c r="F25" s="139"/>
      <c r="G25" s="105"/>
      <c r="H25" s="139"/>
      <c r="I25" s="103"/>
      <c r="J25" s="103"/>
      <c r="K25" s="103"/>
      <c r="L25" s="103"/>
    </row>
    <row r="26" spans="1:12">
      <c r="A26" s="103"/>
      <c r="B26" s="103"/>
      <c r="C26" s="103"/>
      <c r="D26" s="103"/>
      <c r="E26" s="103"/>
      <c r="F26" s="139"/>
      <c r="G26" s="105"/>
      <c r="H26" s="139"/>
      <c r="I26" s="103"/>
      <c r="J26" s="103"/>
      <c r="K26" s="103"/>
      <c r="L26" s="103"/>
    </row>
    <row r="27" spans="1:12">
      <c r="A27" s="103"/>
      <c r="B27" s="103"/>
      <c r="C27" s="103"/>
      <c r="D27" s="103"/>
      <c r="E27" s="103"/>
      <c r="F27" s="139"/>
      <c r="G27" s="105"/>
      <c r="H27" s="139"/>
      <c r="I27" s="103"/>
      <c r="J27" s="103"/>
      <c r="K27" s="103"/>
      <c r="L27" s="103"/>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v>
      </c>
      <c r="D2" s="119" t="s">
        <v>33803</v>
      </c>
      <c r="E2" s="106" t="s">
        <v>39106</v>
      </c>
      <c r="F2" s="121"/>
      <c r="G2" s="72">
        <f ca="1">IFERROR(NOW()-F2,"-")</f>
        <v>45991.391584953701</v>
      </c>
      <c r="H2" s="121">
        <v>45991.296655092592</v>
      </c>
      <c r="I2" s="119" t="str">
        <f>IFERROR(VLOOKUP(D2,DB!A:F,6,0),"")</f>
        <v>Generator-SG</v>
      </c>
      <c r="J2" s="119" t="str">
        <f>IFERROR(VLOOKUP(D2,DB!A:G,7,0),"")</f>
        <v>Dead</v>
      </c>
      <c r="K2" s="122" t="s">
        <v>39212</v>
      </c>
      <c r="L2" s="140" t="str">
        <f>IFERROR(VLOOKUP(D2,DB!A:I,9,0),"")</f>
        <v>Latis</v>
      </c>
    </row>
    <row r="3" spans="1:16382" ht="31.5" customHeight="1">
      <c r="A3" s="118"/>
      <c r="B3" s="119" t="str">
        <f>IFERROR(VLOOKUP(D3,DB!A:K,11,0),"")</f>
        <v/>
      </c>
      <c r="C3" s="120"/>
      <c r="D3" s="119"/>
      <c r="E3" s="106"/>
      <c r="F3" s="121"/>
      <c r="G3" s="72">
        <f ca="1">IFERROR(NOW()-F3,"-")</f>
        <v>45991.391584953701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45991.391584953701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45991.391584953701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45991.391584953701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45991.391584953701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45991.391584953701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45991.391584953701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45991.391584953701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45991.391584953701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45"/>
      <c r="F12" s="121"/>
      <c r="G12" s="72">
        <f ca="1">IFERROR(NOW()-F12,"-")</f>
        <v>45991.391584953701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45"/>
      <c r="F13" s="121"/>
      <c r="G13" s="72">
        <f ca="1">IFERROR(NOW()-F13,"-")</f>
        <v>45991.391584953701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45991.391584953701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45991.391584953701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45991.391584953701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45991.391584953701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45991.391584953701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45991.391584953701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45991.391584953701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45991.391584953701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45991.391584953701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45991.391584953701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45991.391584953701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45991.391584953701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45991.391584953701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45991.391584953701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45991.391584953701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45991.391584953701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45991.391584953701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45991.391584953701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45991.391584953701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45991.391584953701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45991.391584953701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45991.391584953701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45991.391584953701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45991.391584953701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45991.391584953701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45991.391584953701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45991.391584953701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45991.391584953701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45991.391584953701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45991.391584953701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45991.391584953701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45991.391584953701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45991.391584953701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45991.391584953701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45991.391584953701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45991.391584953701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45991.391584953701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45991.391584953701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45991.391584953701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45991.391584953701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45991.391584953701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45991.391584953701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45991.391584953701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45991.391584953701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45991.391584953701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45991.391584953701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45991.391584953701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45991.391584953701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45991.391584953701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45991.391584953701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45991.391584953701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45991.391584953701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45991.391584953701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45991.391584953701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45991.391584953701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45991.391584953701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45991.391584953701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45991.391584953701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45991.391584953701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45991.391584953701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45991.391584953701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45991.391584953701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45991.391584953701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45991.391584953701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45991.391584953701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45991.391584953701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45991.391584953701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45991.391584953701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45991.391584953701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45991.391584953701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45991.391584953701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45991.391584953701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45991.391584953701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45991.391584953701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45991.391584953701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45991.391584953701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45991.391584953701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45991.391584953701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45991.391584953701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45991.391584953701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45991.391584953701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45991.391584953701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45991.391584953701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45991.391584953701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45991.391584953701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45991.391584953701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45991.391584953701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45991.391584953701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45991.391584953701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45991.391584953701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45991.391584953701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45991.391584953701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45991.391584953701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45991.391584953701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45991.391584953701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45991.391584953701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45991.391584953701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45991.391584953701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45991.391584953701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45991.391584953701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45991.391584953701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45991.391584953701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45991.391584953701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45991.391584953701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45991.391584953701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45991.391584953701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45991.391584953701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45991.391584953701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45991.391584953701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45991.391584953701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45991.391584953701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45991.391584953701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45991.391584953701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45991.391584953701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45991.391584953701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45991.391584953701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45991.391584953701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45991.391584953701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45991.391584953701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45991.391584953701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45991.391584953701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45991.391584953701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45991.391584953701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45991.391584953701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45991.391584953701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45991.391584953701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45991.391584953701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45991.391584953701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45991.391584953701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45991.391584953701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45991.391584953701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45991.391584953701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45991.391584953701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45991.391584953701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45991.391584953701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45991.391584953701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45991.391584953701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45991.391584953701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45991.391584953701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45991.391584953701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45991.391584953701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45991.391584953701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45991.391584953701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45991.391584953701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45991.391584953701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45991.391584953701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45991.391584953701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45991.391584953701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45991.391584953701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45991.391584953701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45991.391584953701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45991.391584953701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45991.391584953701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45991.391584953701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45991.391584953701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45991.391584953701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45991.391584953701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45991.391584953701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45991.391584953701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45991.391584953701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45991.391584953701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45991.391584953701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45991.391584953701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45991.391584953701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45991.391584953701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45991.391584953701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45991.391584953701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45991.391584953701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45991.391584953701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45991.391584953701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45991.391584953701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45991.391584953701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45991.391584953701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45991.391584953701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45991.391584953701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45991.391584953701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45991.391584953701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45991.391584953701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45991.391584953701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45991.391584953701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45991.391584953701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45991.391584953701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45991.391584953701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45991.391584953701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45991.391584953701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45991.391584953701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45991.391584953701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45991.391584953701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45991.391584953701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45991.391584953701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45991.391584953701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45991.391584953701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45991.391584953701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45991.391584953701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45991.391584953701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45991.391584953701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45991.391584953701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45991.391584953701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45991.391584953701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45991.391584953701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45991.391584953701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45991.391584953701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45991.391584953701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45991.391584953701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45991.391584953701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45991.391584953701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45991.391584953701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45991.391584953701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45991.391584953701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45991.391584953701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45991.391584953701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45991.391584953701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45991.391584953701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45991.391584953701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45991.391584953701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45991.391584953701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45991.391584953701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45991.391584953701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45991.391584953701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45991.391584953701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45991.391584953701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45991.391584953701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45991.391584953701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45991.391584953701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45991.391584953701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45991.391584953701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45991.391584953701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45991.391584953701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45991.391584953701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45991.391584953701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45991.391584953701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45991.391584953701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45991.391584953701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45991.391584953701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45991.391584953701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45991.391584953701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45991.391584953701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45991.391584953701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45991.391584953701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45991.391584953701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45991.391584953701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45991.391584953701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45991.391584953701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45991.391584953701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45991.391584953701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45991.391584953701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45991.391584953701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45991.391584953701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45991.391584953701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45991.391584953701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45991.391584953701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45991.391584953701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45991.391584953701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45991.391584953701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45991.391584953701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45991.391584953701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45991.391584953701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45991.391584953701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45991.391584953701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45991.391584953701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45991.391584953701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45991.391584953701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45991.391584953701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45991.391584953701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45991.391584953701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45991.391584953701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45991.391584953701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45991.391584953701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45991.391584953701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45991.391584953701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45991.391584953701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45991.391584953701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45991.391584953701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45991.391584953701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45991.391584953701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45991.391584953701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45991.391584953701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45991.391584953701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45991.391584953701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45991.391584953701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45991.391584953701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45991.391584953701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45991.391584953701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45991.391584953701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45991.391584953701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45991.391584953701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45991.391584953701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45991.391584953701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45991.391584953701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45991.391584953701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45991.391584953701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45991.391584953701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45991.391584953701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45991.391584953701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45991.391584953701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45991.391584953701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45991.391584953701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45991.391584953701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45991.391584953701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45991.391584953701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45991.391584953701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45991.391584953701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45991.391584953701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45991.391584953701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45991.391584953701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45991.391584953701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45991.391584953701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45991.391584953701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45991.391584953701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45991.391584953701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45991.391584953701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45991.391584953701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45991.391584953701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45991.391584953701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45991.391584953701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45991.391584953701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45991.391584953701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45991.391584953701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45991.391584953701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45991.391584953701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45991.391584953701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45991.391584953701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45991.391584953701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45991.391584953701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45991.391584953701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45991.391584953701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45991.391584953701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45991.391584953701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45991.391584953701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45991.391584953701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45991.391584953701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45991.391584953701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45991.391584953701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45991.391584953701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45991.391584953701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45991.391584953701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45991.391584953701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45991.391584953701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45991.391584953701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45991.391584953701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45991.391584953701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45991.391584953701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45991.391584953701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45991.391584953701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45991.391584953701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45991.391584953701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45991.391584953701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45991.391584953701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45991.391584953701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45991.391584953701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45991.391584953701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45991.391584953701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45991.391584953701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45991.391584953701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45991.391584953701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45991.391584953701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45991.391584953701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45991.391584953701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45991.391584953701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45991.391584953701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45991.391584953701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45991.391584953701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45991.391584953701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45991.391584953701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45991.391584953701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45991.391584953701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45991.391584953701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45991.391584953701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45991.391584953701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45991.391584953701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45991.391584953701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45991.391584953701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45991.391584953701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45991.391584953701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45991.391584953701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45991.391584953701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45991.391584953701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45991.391584953701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45991.391584953701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45991.391584953701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45991.391584953701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45991.391584953701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45991.391584953701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45991.391584953701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45991.391584953701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45991.391584953701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45991.391584953701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45991.391584953701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45991.391584953701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45991.391584953701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45991.391584953701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45991.391584953701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45991.391584953701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45991.391584953701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45991.391584953701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45991.391584953701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45991.391584953701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45991.391584953701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45991.391584953701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45991.391584953701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45991.391584953701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45991.391584953701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45991.391584953701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45991.391584953701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45991.391584953701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45991.391584953701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45991.391584953701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45991.391584953701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45991.391584953701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45991.391584953701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45991.391584953701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45991.391584953701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45991.391584953701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45991.391584953701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45991.391584953701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45991.391584953701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45991.391584953701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45991.391584953701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45991.391584953701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45991.391584953701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45991.391584953701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45991.391584953701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45991.391584953701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45991.391584953701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45991.391584953701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45991.391584953701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45991.391584953701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45991.391584953701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45991.391584953701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45991.391584953701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45991.391584953701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45991.391584953701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45991.391584953701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45991.391584953701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45991.391584953701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45991.391584953701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45991.391584953701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45991.391584953701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45991.391584953701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45991.391584953701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45991.391584953701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45991.391584953701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45991.391584953701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45991.391584953701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45991.391584953701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45991.391584953701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45991.391584953701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45991.391584953701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45991.391584953701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45991.391584953701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45991.391584953701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45991.391584953701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45991.391584953701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45991.391584953701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45991.391584953701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45991.391584953701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45991.391584953701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45991.391584953701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45991.391584953701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45991.391584953701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45991.391584953701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45991.391584953701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45991.391584953701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45991.391584953701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45991.391584953701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45991.391584953701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45991.391584953701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45991.391584953701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45991.391584953701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45991.391584953701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45991.391584953701</v>
      </c>
      <c r="H484" s="121"/>
      <c r="I484" s="119" t="str">
        <f>IFERROR(VLOOKUP(D484,DB!A:F,6,0),"")</f>
        <v/>
      </c>
      <c r="J484" s="119" t="str">
        <f>IFERROR(VLOOKUP(D484,DB!A:G,7,0),"")</f>
        <v/>
      </c>
      <c r="K484" s="122"/>
      <c r="L484" s="140" t="str">
        <f>IFERROR(VLOOKUP(D484,DB!A:I,9,0),"")</f>
        <v/>
      </c>
    </row>
    <row r="485" spans="1:12" ht="31.5" customHeight="1">
      <c r="A485" s="146"/>
      <c r="B485" s="147" t="str">
        <f>IFERROR(VLOOKUP(D485,DB!A:K,11,0),"")</f>
        <v/>
      </c>
      <c r="C485" s="148"/>
      <c r="D485" s="147"/>
      <c r="E485" s="145"/>
      <c r="F485" s="149"/>
      <c r="G485" s="150">
        <f ca="1">IFERROR(NOW()-F485,"-")</f>
        <v>45991.391584953701</v>
      </c>
      <c r="H485" s="149"/>
      <c r="I485" s="147" t="str">
        <f>IFERROR(VLOOKUP(D485,DB!A:F,6,0),"")</f>
        <v/>
      </c>
      <c r="J485" s="147" t="str">
        <f>IFERROR(VLOOKUP(D485,DB!A:G,7,0),"")</f>
        <v/>
      </c>
      <c r="K485" s="151"/>
      <c r="L485" s="152"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2025-11-30T06:25:54Z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